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5"/>
  <workbookPr filterPrivacy="1"/>
  <xr:revisionPtr revIDLastSave="0" documentId="13_ncr:1_{77EC4768-3976-428E-9F80-AA91109BF701}" xr6:coauthVersionLast="47" xr6:coauthVersionMax="47" xr10:uidLastSave="{00000000-0000-0000-0000-000000000000}"/>
  <bookViews>
    <workbookView xWindow="-120" yWindow="-120" windowWidth="29040" windowHeight="15840" tabRatio="798" xr2:uid="{00000000-000D-0000-FFFF-FFFF00000000}"/>
  </bookViews>
  <sheets>
    <sheet name="1. Licitação" sheetId="34" r:id="rId1"/>
    <sheet name="2. Dispensa" sheetId="30" r:id="rId2"/>
    <sheet name="3. Inexigibilidade" sheetId="35" r:id="rId3"/>
    <sheet name="4. Locação de Imóveis" sheetId="36" r:id="rId4"/>
    <sheet name="5. Retirada de Ata" sheetId="37" r:id="rId5"/>
    <sheet name="6. Adesão a Ata" sheetId="38" r:id="rId6"/>
    <sheet name="7. Contratação" sheetId="39" r:id="rId7"/>
    <sheet name="8. Prorrogação" sheetId="40" r:id="rId8"/>
    <sheet name="9. TAC" sheetId="42" r:id="rId9"/>
    <sheet name="10. Modificação" sheetId="41" r:id="rId10"/>
    <sheet name="8+10. Prorrog e Modificação" sheetId="45" r:id="rId11"/>
    <sheet name="12. Desapropriação" sheetId="46" r:id="rId12"/>
    <sheet name="14. Contratação Temporária" sheetId="48" r:id="rId13"/>
    <sheet name="15. Pecúnia" sheetId="47" r:id="rId14"/>
    <sheet name="16. Concurso Público" sheetId="49" state="hidden" r:id="rId15"/>
    <sheet name="17. DEA - Pessoal" sheetId="50" state="hidden" r:id="rId16"/>
    <sheet name="18. DEA - Outras Despesas" sheetId="51" r:id="rId17"/>
    <sheet name="19. Incentivo Fiscal" sheetId="54" r:id="rId18"/>
    <sheet name="20. Celebração de Parceria OSC" sheetId="55" r:id="rId19"/>
    <sheet name="Folha CPFGF" sheetId="56" r:id="rId20"/>
  </sheets>
  <definedNames>
    <definedName name="_FilterDatabase" localSheetId="0" hidden="1">'1. Licitação'!$L$18:$L$111</definedName>
    <definedName name="_FilterDatabase" localSheetId="9" hidden="1">'10. Modificação'!$L$18:$L$78</definedName>
    <definedName name="_FilterDatabase" localSheetId="11" hidden="1">'12. Desapropriação'!$L$17:$L$38</definedName>
    <definedName name="_FilterDatabase" localSheetId="12" hidden="1">'14. Contratação Temporária'!$L$17:$L$47</definedName>
    <definedName name="_FilterDatabase" localSheetId="13" hidden="1">'15. Pecúnia'!$L$17:$L$32</definedName>
    <definedName name="_FilterDatabase" localSheetId="14" hidden="1">'16. Concurso Público'!$L$17:$L$38</definedName>
    <definedName name="_FilterDatabase" localSheetId="15" hidden="1">'17. DEA - Pessoal'!$L$17:$L$31</definedName>
    <definedName name="_FilterDatabase" localSheetId="16" hidden="1">'18. DEA - Outras Despesas'!$L$17:$L$35</definedName>
    <definedName name="_FilterDatabase" localSheetId="17" hidden="1">'19. Incentivo Fiscal'!$L$17:$L$30</definedName>
    <definedName name="_FilterDatabase" localSheetId="1" hidden="1">'2. Dispensa'!$L$17:$L$76</definedName>
    <definedName name="_FilterDatabase" localSheetId="18" hidden="1">'20. Celebração de Parceria OSC'!$L$17:$L$50</definedName>
    <definedName name="_FilterDatabase" localSheetId="2" hidden="1">'3. Inexigibilidade'!$M$17:$M$59</definedName>
    <definedName name="_FilterDatabase" localSheetId="3" hidden="1">'4. Locação de Imóveis'!$L$17:$L$57</definedName>
    <definedName name="_FilterDatabase" localSheetId="4" hidden="1">'5. Retirada de Ata'!$L$17:$L$44</definedName>
    <definedName name="_FilterDatabase" localSheetId="5" hidden="1">'6. Adesão a Ata'!$L$17:$L$62</definedName>
    <definedName name="_FilterDatabase" localSheetId="6" hidden="1">'7. Contratação'!$L$19:$L$41</definedName>
    <definedName name="_FilterDatabase" localSheetId="7" hidden="1">'8. Prorrogação'!$L$18:$L$96</definedName>
    <definedName name="_FilterDatabase" localSheetId="8" hidden="1">'9. TAC'!$L$17:$L$47</definedName>
    <definedName name="_xlnm._FilterDatabase" localSheetId="18" hidden="1">'20. Celebração de Parceria OSC'!$L$17:$L$50</definedName>
    <definedName name="_xlnm._FilterDatabase" localSheetId="10" hidden="1">'8+10. Prorrog e Modificação'!$L$18:$L$95</definedName>
    <definedName name="_Hlk62823216" localSheetId="10">'8+10. Prorrog e Modificação'!$G$58</definedName>
    <definedName name="_outronome" localSheetId="0" hidden="1">'1. Licitação'!$L$18:$L$111</definedName>
    <definedName name="_xlnm.Print_Area" localSheetId="0">'1. Licitação'!$B:$Q</definedName>
    <definedName name="_xlnm.Print_Area" localSheetId="9">'10. Modificação'!$B:$Q</definedName>
    <definedName name="_xlnm.Print_Area" localSheetId="11">'12. Desapropriação'!$B:$Q</definedName>
    <definedName name="_xlnm.Print_Area" localSheetId="12">'14. Contratação Temporária'!$B:$Q</definedName>
    <definedName name="_xlnm.Print_Area" localSheetId="13">'15. Pecúnia'!$B:$Q</definedName>
    <definedName name="_xlnm.Print_Area" localSheetId="14">'16. Concurso Público'!$B:$Q</definedName>
    <definedName name="_xlnm.Print_Area" localSheetId="16">'18. DEA - Outras Despesas'!$B:$Q</definedName>
    <definedName name="_xlnm.Print_Area" localSheetId="17">'19. Incentivo Fiscal'!$B:$Q</definedName>
    <definedName name="_xlnm.Print_Area" localSheetId="1">'2. Dispensa'!$C:$Q</definedName>
    <definedName name="_xlnm.Print_Area" localSheetId="18">'20. Celebração de Parceria OSC'!$B:$Q</definedName>
    <definedName name="_xlnm.Print_Area" localSheetId="2">'3. Inexigibilidade'!$C:$R</definedName>
    <definedName name="_xlnm.Print_Area" localSheetId="3">'4. Locação de Imóveis'!$B:$Q</definedName>
    <definedName name="_xlnm.Print_Area" localSheetId="4">'5. Retirada de Ata'!$B:$Q</definedName>
    <definedName name="_xlnm.Print_Area" localSheetId="5">'6. Adesão a Ata'!$B:$Q</definedName>
    <definedName name="_xlnm.Print_Area" localSheetId="6">'7. Contratação'!$B:$Q</definedName>
    <definedName name="_xlnm.Print_Area" localSheetId="7">'8. Prorrogação'!$B:$Q</definedName>
    <definedName name="_xlnm.Print_Area" localSheetId="10">'8+10. Prorrog e Modificação'!$B:$Q</definedName>
    <definedName name="_xlnm.Print_Area" localSheetId="8">'9. TAC'!$B:$Q</definedName>
    <definedName name="_xlnm.Print_Area" localSheetId="19">'Folha CPFGF'!$C:$O</definedName>
    <definedName name="Print_Area" localSheetId="0">'1. Licitação'!$B:$P</definedName>
    <definedName name="Print_Area" localSheetId="9">'10. Modificação'!$B:$P</definedName>
    <definedName name="Print_Area" localSheetId="11">'12. Desapropriação'!$B:$P</definedName>
    <definedName name="Print_Area" localSheetId="12">'14. Contratação Temporária'!$B:$P</definedName>
    <definedName name="Print_Area" localSheetId="13">'15. Pecúnia'!$B:$P</definedName>
    <definedName name="Print_Area" localSheetId="14">'16. Concurso Público'!$B:$P</definedName>
    <definedName name="Print_Area" localSheetId="15">'17. DEA - Pessoal'!$B:$P</definedName>
    <definedName name="Print_Area" localSheetId="16">'18. DEA - Outras Despesas'!$B:$P</definedName>
    <definedName name="Print_Area" localSheetId="17">'19. Incentivo Fiscal'!$B:$P</definedName>
    <definedName name="Print_Area" localSheetId="1">'2. Dispensa'!$C:$P</definedName>
    <definedName name="Print_Area" localSheetId="18">'20. Celebração de Parceria OSC'!$B:$P</definedName>
    <definedName name="Print_Area" localSheetId="2">'3. Inexigibilidade'!$C:$R</definedName>
    <definedName name="Print_Area" localSheetId="3">'4. Locação de Imóveis'!$B:$P</definedName>
    <definedName name="Print_Area" localSheetId="4">'5. Retirada de Ata'!$B:$P</definedName>
    <definedName name="Print_Area" localSheetId="5">'6. Adesão a Ata'!$B:$P</definedName>
    <definedName name="Print_Area" localSheetId="6">'7. Contratação'!$B:$P</definedName>
    <definedName name="Print_Area" localSheetId="7">'8. Prorrogação'!$B:$P</definedName>
    <definedName name="Print_Area" localSheetId="10">'8+10. Prorrog e Modificação'!$B:$P</definedName>
    <definedName name="Print_Area" localSheetId="8">'9. TAC'!$B:$P</definedName>
    <definedName name="Print_Area" localSheetId="19">'Folha CPFGF'!$B$1:$O$78</definedName>
    <definedName name="Print_Titles" localSheetId="0">'1. Licitação'!$1:$6</definedName>
    <definedName name="Print_Titles" localSheetId="9">'10. Modificação'!$1:$7</definedName>
    <definedName name="Print_Titles" localSheetId="11">'12. Desapropriação'!$1:$6</definedName>
    <definedName name="Print_Titles" localSheetId="12">'14. Contratação Temporária'!$1:$6</definedName>
    <definedName name="Print_Titles" localSheetId="13">'15. Pecúnia'!$1:$6</definedName>
    <definedName name="Print_Titles" localSheetId="14">'16. Concurso Público'!$1:$6</definedName>
    <definedName name="Print_Titles" localSheetId="15">'17. DEA - Pessoal'!$1:$6</definedName>
    <definedName name="Print_Titles" localSheetId="16">'18. DEA - Outras Despesas'!$1:$6</definedName>
    <definedName name="Print_Titles" localSheetId="17">'19. Incentivo Fiscal'!$1:$6</definedName>
    <definedName name="Print_Titles" localSheetId="1">'2. Dispensa'!$1:$6</definedName>
    <definedName name="Print_Titles" localSheetId="18">'20. Celebração de Parceria OSC'!$1:$6</definedName>
    <definedName name="Print_Titles" localSheetId="2">'3. Inexigibilidade'!$1:$6</definedName>
    <definedName name="Print_Titles" localSheetId="3">'4. Locação de Imóveis'!$1:$6</definedName>
    <definedName name="Print_Titles" localSheetId="4">'5. Retirada de Ata'!$1:$6</definedName>
    <definedName name="Print_Titles" localSheetId="5">'6. Adesão a Ata'!$1:$6</definedName>
    <definedName name="Print_Titles" localSheetId="6">'7. Contratação'!$1:$7</definedName>
    <definedName name="Print_Titles" localSheetId="7">'8. Prorrogação'!$1:$7</definedName>
    <definedName name="Print_Titles" localSheetId="10">'8+10. Prorrog e Modificação'!$1:$7</definedName>
    <definedName name="Print_Titles" localSheetId="8">'9. TAC'!$1:$6</definedName>
    <definedName name="Print_Titles" localSheetId="19">'Folha CPFGF'!$1:$3</definedName>
    <definedName name="_xlnm.Print_Titles" localSheetId="0">'1. Licitação'!$1:$4</definedName>
    <definedName name="_xlnm.Print_Titles" localSheetId="9">'10. Modificação'!$1:$4</definedName>
    <definedName name="_xlnm.Print_Titles" localSheetId="11">'12. Desapropriação'!$1:$4</definedName>
    <definedName name="_xlnm.Print_Titles" localSheetId="12">'14. Contratação Temporária'!$1:$4</definedName>
    <definedName name="_xlnm.Print_Titles" localSheetId="13">'15. Pecúnia'!$1:$4</definedName>
    <definedName name="_xlnm.Print_Titles" localSheetId="14">'16. Concurso Público'!$1:$4</definedName>
    <definedName name="_xlnm.Print_Titles" localSheetId="15">'17. DEA - Pessoal'!$1:$4</definedName>
    <definedName name="_xlnm.Print_Titles" localSheetId="16">'18. DEA - Outras Despesas'!$1:$4</definedName>
    <definedName name="_xlnm.Print_Titles" localSheetId="17">'19. Incentivo Fiscal'!$1:$4</definedName>
    <definedName name="_xlnm.Print_Titles" localSheetId="1">'2. Dispensa'!$1:$4</definedName>
    <definedName name="_xlnm.Print_Titles" localSheetId="18">'20. Celebração de Parceria OSC'!$1:$4</definedName>
    <definedName name="_xlnm.Print_Titles" localSheetId="2">'3. Inexigibilidade'!$1:$4</definedName>
    <definedName name="_xlnm.Print_Titles" localSheetId="3">'4. Locação de Imóveis'!$1:$4</definedName>
    <definedName name="_xlnm.Print_Titles" localSheetId="4">'5. Retirada de Ata'!$1:$4</definedName>
    <definedName name="_xlnm.Print_Titles" localSheetId="5">'6. Adesão a Ata'!$1:$4</definedName>
    <definedName name="_xlnm.Print_Titles" localSheetId="6">'7. Contratação'!$1:$4</definedName>
    <definedName name="_xlnm.Print_Titles" localSheetId="7">'8. Prorrogação'!$1:$4</definedName>
    <definedName name="_xlnm.Print_Titles" localSheetId="10">'8+10. Prorrog e Modificação'!$1:$4</definedName>
    <definedName name="_xlnm.Print_Titles" localSheetId="8">'9. TAC'!$1:$4</definedName>
    <definedName name="_xlnm.Print_Titles" localSheetId="19">'Folha CPFGF'!$1:$4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45" l="1"/>
  <c r="T20" i="45"/>
  <c r="U20" i="45"/>
  <c r="V20" i="45"/>
  <c r="W20" i="45"/>
  <c r="X20" i="45"/>
  <c r="Y20" i="45"/>
  <c r="Z20" i="45"/>
  <c r="AA20" i="45"/>
  <c r="AB20" i="45"/>
  <c r="S21" i="45"/>
  <c r="T21" i="45"/>
  <c r="U21" i="45"/>
  <c r="V21" i="45"/>
  <c r="W21" i="45"/>
  <c r="X21" i="45"/>
  <c r="Y21" i="45"/>
  <c r="Z21" i="45"/>
  <c r="AA21" i="45"/>
  <c r="AB21" i="45"/>
  <c r="S22" i="45"/>
  <c r="T22" i="45"/>
  <c r="U22" i="45"/>
  <c r="V22" i="45"/>
  <c r="W22" i="45"/>
  <c r="X22" i="45"/>
  <c r="Y22" i="45"/>
  <c r="Z22" i="45"/>
  <c r="AA22" i="45"/>
  <c r="AB22" i="45"/>
  <c r="S23" i="45"/>
  <c r="T23" i="45"/>
  <c r="U23" i="45"/>
  <c r="V23" i="45"/>
  <c r="W23" i="45"/>
  <c r="X23" i="45"/>
  <c r="Y23" i="45"/>
  <c r="Z23" i="45"/>
  <c r="AA23" i="45"/>
  <c r="AB23" i="45"/>
  <c r="S24" i="45"/>
  <c r="T24" i="45"/>
  <c r="U24" i="45"/>
  <c r="V24" i="45"/>
  <c r="W24" i="45"/>
  <c r="X24" i="45"/>
  <c r="Y24" i="45"/>
  <c r="Z24" i="45"/>
  <c r="AA24" i="45"/>
  <c r="AB24" i="45"/>
  <c r="S25" i="45"/>
  <c r="T25" i="45"/>
  <c r="U25" i="45"/>
  <c r="V25" i="45"/>
  <c r="W25" i="45"/>
  <c r="X25" i="45"/>
  <c r="Y25" i="45"/>
  <c r="Z25" i="45"/>
  <c r="AA25" i="45"/>
  <c r="AB25" i="45"/>
  <c r="S26" i="45"/>
  <c r="T26" i="45"/>
  <c r="U26" i="45"/>
  <c r="V26" i="45"/>
  <c r="W26" i="45"/>
  <c r="X26" i="45"/>
  <c r="Y26" i="45"/>
  <c r="Z26" i="45"/>
  <c r="AA26" i="45"/>
  <c r="AB26" i="45"/>
  <c r="S27" i="45"/>
  <c r="T27" i="45"/>
  <c r="U27" i="45"/>
  <c r="V27" i="45"/>
  <c r="W27" i="45"/>
  <c r="X27" i="45"/>
  <c r="Y27" i="45"/>
  <c r="Z27" i="45"/>
  <c r="AA27" i="45"/>
  <c r="AB27" i="45"/>
  <c r="S28" i="45"/>
  <c r="T28" i="45"/>
  <c r="U28" i="45"/>
  <c r="V28" i="45"/>
  <c r="W28" i="45"/>
  <c r="X28" i="45"/>
  <c r="Y28" i="45"/>
  <c r="Z28" i="45"/>
  <c r="AA28" i="45"/>
  <c r="AB28" i="45"/>
  <c r="S29" i="45"/>
  <c r="T29" i="45"/>
  <c r="U29" i="45"/>
  <c r="V29" i="45"/>
  <c r="W29" i="45"/>
  <c r="X29" i="45"/>
  <c r="Y29" i="45"/>
  <c r="Z29" i="45"/>
  <c r="AA29" i="45"/>
  <c r="AB29" i="45"/>
  <c r="S30" i="45"/>
  <c r="T30" i="45"/>
  <c r="U30" i="45"/>
  <c r="V30" i="45"/>
  <c r="W30" i="45"/>
  <c r="X30" i="45"/>
  <c r="Y30" i="45"/>
  <c r="Z30" i="45"/>
  <c r="AA30" i="45"/>
  <c r="AB30" i="45"/>
  <c r="S31" i="45"/>
  <c r="T31" i="45"/>
  <c r="U31" i="45"/>
  <c r="V31" i="45"/>
  <c r="W31" i="45"/>
  <c r="X31" i="45"/>
  <c r="Y31" i="45"/>
  <c r="Z31" i="45"/>
  <c r="AA31" i="45"/>
  <c r="AB31" i="45"/>
  <c r="S32" i="45"/>
  <c r="T32" i="45"/>
  <c r="U32" i="45"/>
  <c r="V32" i="45"/>
  <c r="W32" i="45"/>
  <c r="X32" i="45"/>
  <c r="Y32" i="45"/>
  <c r="Z32" i="45"/>
  <c r="AA32" i="45"/>
  <c r="AB32" i="45"/>
  <c r="S33" i="45"/>
  <c r="T33" i="45"/>
  <c r="U33" i="45"/>
  <c r="V33" i="45"/>
  <c r="W33" i="45"/>
  <c r="X33" i="45"/>
  <c r="Y33" i="45"/>
  <c r="Z33" i="45"/>
  <c r="AA33" i="45"/>
  <c r="AB33" i="45"/>
  <c r="S34" i="45"/>
  <c r="T34" i="45"/>
  <c r="U34" i="45"/>
  <c r="V34" i="45"/>
  <c r="W34" i="45"/>
  <c r="X34" i="45"/>
  <c r="Y34" i="45"/>
  <c r="Z34" i="45"/>
  <c r="AA34" i="45"/>
  <c r="AB34" i="45"/>
  <c r="S35" i="45"/>
  <c r="T35" i="45"/>
  <c r="U35" i="45"/>
  <c r="V35" i="45"/>
  <c r="W35" i="45"/>
  <c r="X35" i="45"/>
  <c r="Y35" i="45"/>
  <c r="Z35" i="45"/>
  <c r="AA35" i="45"/>
  <c r="AB35" i="45"/>
  <c r="S36" i="45"/>
  <c r="T36" i="45"/>
  <c r="U36" i="45"/>
  <c r="V36" i="45"/>
  <c r="W36" i="45"/>
  <c r="X36" i="45"/>
  <c r="Y36" i="45"/>
  <c r="Z36" i="45"/>
  <c r="AA36" i="45"/>
  <c r="AB36" i="45"/>
  <c r="S37" i="45"/>
  <c r="T37" i="45"/>
  <c r="U37" i="45"/>
  <c r="V37" i="45"/>
  <c r="W37" i="45"/>
  <c r="X37" i="45"/>
  <c r="Y37" i="45"/>
  <c r="Z37" i="45"/>
  <c r="AA37" i="45"/>
  <c r="AB37" i="45"/>
  <c r="S38" i="45"/>
  <c r="T38" i="45"/>
  <c r="U38" i="45"/>
  <c r="V38" i="45"/>
  <c r="W38" i="45"/>
  <c r="X38" i="45"/>
  <c r="Y38" i="45"/>
  <c r="Z38" i="45"/>
  <c r="AA38" i="45"/>
  <c r="AB38" i="45"/>
  <c r="S39" i="45"/>
  <c r="T39" i="45"/>
  <c r="U39" i="45"/>
  <c r="V39" i="45"/>
  <c r="W39" i="45"/>
  <c r="X39" i="45"/>
  <c r="Y39" i="45"/>
  <c r="Z39" i="45"/>
  <c r="AA39" i="45"/>
  <c r="AB39" i="45"/>
  <c r="S40" i="45"/>
  <c r="T40" i="45"/>
  <c r="U40" i="45"/>
  <c r="V40" i="45"/>
  <c r="W40" i="45"/>
  <c r="X40" i="45"/>
  <c r="Y40" i="45"/>
  <c r="Z40" i="45"/>
  <c r="AA40" i="45"/>
  <c r="AB40" i="45"/>
  <c r="S41" i="45"/>
  <c r="T41" i="45"/>
  <c r="U41" i="45"/>
  <c r="V41" i="45"/>
  <c r="W41" i="45"/>
  <c r="X41" i="45"/>
  <c r="Y41" i="45"/>
  <c r="Z41" i="45"/>
  <c r="AA41" i="45"/>
  <c r="AB41" i="45"/>
  <c r="S42" i="45"/>
  <c r="T42" i="45"/>
  <c r="U42" i="45"/>
  <c r="V42" i="45"/>
  <c r="W42" i="45"/>
  <c r="X42" i="45"/>
  <c r="Y42" i="45"/>
  <c r="Z42" i="45"/>
  <c r="AA42" i="45"/>
  <c r="AB42" i="45"/>
  <c r="S43" i="45"/>
  <c r="T43" i="45"/>
  <c r="U43" i="45"/>
  <c r="V43" i="45"/>
  <c r="W43" i="45"/>
  <c r="X43" i="45"/>
  <c r="Y43" i="45"/>
  <c r="Z43" i="45"/>
  <c r="AA43" i="45"/>
  <c r="AB43" i="45"/>
  <c r="S44" i="45"/>
  <c r="T44" i="45"/>
  <c r="U44" i="45"/>
  <c r="V44" i="45"/>
  <c r="W44" i="45"/>
  <c r="X44" i="45"/>
  <c r="Y44" i="45"/>
  <c r="Z44" i="45"/>
  <c r="AA44" i="45"/>
  <c r="AB44" i="45"/>
  <c r="S45" i="45"/>
  <c r="T45" i="45"/>
  <c r="U45" i="45"/>
  <c r="V45" i="45"/>
  <c r="W45" i="45"/>
  <c r="X45" i="45"/>
  <c r="Y45" i="45"/>
  <c r="Z45" i="45"/>
  <c r="AA45" i="45"/>
  <c r="AB45" i="45"/>
  <c r="S46" i="45"/>
  <c r="T46" i="45"/>
  <c r="U46" i="45"/>
  <c r="V46" i="45"/>
  <c r="W46" i="45"/>
  <c r="X46" i="45"/>
  <c r="Y46" i="45"/>
  <c r="Z46" i="45"/>
  <c r="AA46" i="45"/>
  <c r="AB46" i="45"/>
  <c r="S47" i="45"/>
  <c r="T47" i="45"/>
  <c r="U47" i="45"/>
  <c r="V47" i="45"/>
  <c r="W47" i="45"/>
  <c r="X47" i="45"/>
  <c r="Y47" i="45"/>
  <c r="Z47" i="45"/>
  <c r="AA47" i="45"/>
  <c r="AB47" i="45"/>
  <c r="S48" i="45"/>
  <c r="T48" i="45"/>
  <c r="U48" i="45"/>
  <c r="V48" i="45"/>
  <c r="W48" i="45"/>
  <c r="X48" i="45"/>
  <c r="Y48" i="45"/>
  <c r="Z48" i="45"/>
  <c r="AA48" i="45"/>
  <c r="AB48" i="45"/>
  <c r="S49" i="45"/>
  <c r="T49" i="45"/>
  <c r="U49" i="45"/>
  <c r="V49" i="45"/>
  <c r="W49" i="45"/>
  <c r="X49" i="45"/>
  <c r="Y49" i="45"/>
  <c r="Z49" i="45"/>
  <c r="AA49" i="45"/>
  <c r="AB49" i="45"/>
  <c r="S50" i="45"/>
  <c r="T50" i="45"/>
  <c r="U50" i="45"/>
  <c r="V50" i="45"/>
  <c r="W50" i="45"/>
  <c r="X50" i="45"/>
  <c r="Y50" i="45"/>
  <c r="Z50" i="45"/>
  <c r="AA50" i="45"/>
  <c r="AB50" i="45"/>
  <c r="S51" i="45"/>
  <c r="T51" i="45"/>
  <c r="U51" i="45"/>
  <c r="V51" i="45"/>
  <c r="W51" i="45"/>
  <c r="X51" i="45"/>
  <c r="Y51" i="45"/>
  <c r="Z51" i="45"/>
  <c r="AA51" i="45"/>
  <c r="AB51" i="45"/>
  <c r="S52" i="45"/>
  <c r="T52" i="45"/>
  <c r="U52" i="45"/>
  <c r="V52" i="45"/>
  <c r="W52" i="45"/>
  <c r="X52" i="45"/>
  <c r="Y52" i="45"/>
  <c r="Z52" i="45"/>
  <c r="AA52" i="45"/>
  <c r="AB52" i="45"/>
  <c r="S53" i="45"/>
  <c r="T53" i="45"/>
  <c r="U53" i="45"/>
  <c r="V53" i="45"/>
  <c r="W53" i="45"/>
  <c r="X53" i="45"/>
  <c r="Y53" i="45"/>
  <c r="Z53" i="45"/>
  <c r="AA53" i="45"/>
  <c r="AB53" i="45"/>
  <c r="S54" i="45"/>
  <c r="T54" i="45"/>
  <c r="U54" i="45"/>
  <c r="V54" i="45"/>
  <c r="W54" i="45"/>
  <c r="X54" i="45"/>
  <c r="Y54" i="45"/>
  <c r="Z54" i="45"/>
  <c r="AA54" i="45"/>
  <c r="AB54" i="45"/>
  <c r="S55" i="45"/>
  <c r="T55" i="45"/>
  <c r="U55" i="45"/>
  <c r="V55" i="45"/>
  <c r="W55" i="45"/>
  <c r="X55" i="45"/>
  <c r="Y55" i="45"/>
  <c r="Z55" i="45"/>
  <c r="AA55" i="45"/>
  <c r="AB55" i="45"/>
  <c r="S56" i="45"/>
  <c r="T56" i="45"/>
  <c r="U56" i="45"/>
  <c r="V56" i="45"/>
  <c r="W56" i="45"/>
  <c r="X56" i="45"/>
  <c r="Y56" i="45"/>
  <c r="Z56" i="45"/>
  <c r="AA56" i="45"/>
  <c r="AB56" i="45"/>
  <c r="S57" i="45"/>
  <c r="T57" i="45"/>
  <c r="U57" i="45"/>
  <c r="V57" i="45"/>
  <c r="W57" i="45"/>
  <c r="X57" i="45"/>
  <c r="Y57" i="45"/>
  <c r="Z57" i="45"/>
  <c r="AA57" i="45"/>
  <c r="AB57" i="45"/>
  <c r="S58" i="45"/>
  <c r="T58" i="45"/>
  <c r="U58" i="45"/>
  <c r="V58" i="45"/>
  <c r="W58" i="45"/>
  <c r="X58" i="45"/>
  <c r="Y58" i="45"/>
  <c r="Z58" i="45"/>
  <c r="AA58" i="45"/>
  <c r="AB58" i="45"/>
  <c r="S59" i="45"/>
  <c r="T59" i="45"/>
  <c r="U59" i="45"/>
  <c r="V59" i="45"/>
  <c r="W59" i="45"/>
  <c r="X59" i="45"/>
  <c r="Y59" i="45"/>
  <c r="Z59" i="45"/>
  <c r="AA59" i="45"/>
  <c r="AB59" i="45"/>
  <c r="S60" i="45"/>
  <c r="T60" i="45"/>
  <c r="U60" i="45"/>
  <c r="V60" i="45"/>
  <c r="W60" i="45"/>
  <c r="X60" i="45"/>
  <c r="Y60" i="45"/>
  <c r="Z60" i="45"/>
  <c r="AA60" i="45"/>
  <c r="AB60" i="45"/>
  <c r="S61" i="45"/>
  <c r="T61" i="45"/>
  <c r="U61" i="45"/>
  <c r="V61" i="45"/>
  <c r="W61" i="45"/>
  <c r="X61" i="45"/>
  <c r="Y61" i="45"/>
  <c r="Z61" i="45"/>
  <c r="AA61" i="45"/>
  <c r="AB61" i="45"/>
  <c r="S62" i="45"/>
  <c r="T62" i="45"/>
  <c r="U62" i="45"/>
  <c r="V62" i="45"/>
  <c r="W62" i="45"/>
  <c r="X62" i="45"/>
  <c r="Y62" i="45"/>
  <c r="Z62" i="45"/>
  <c r="AA62" i="45"/>
  <c r="AB62" i="45"/>
  <c r="S63" i="45"/>
  <c r="T63" i="45"/>
  <c r="U63" i="45"/>
  <c r="V63" i="45"/>
  <c r="W63" i="45"/>
  <c r="X63" i="45"/>
  <c r="Y63" i="45"/>
  <c r="Z63" i="45"/>
  <c r="AA63" i="45"/>
  <c r="AB63" i="45"/>
  <c r="S64" i="45"/>
  <c r="T64" i="45"/>
  <c r="U64" i="45"/>
  <c r="V64" i="45"/>
  <c r="W64" i="45"/>
  <c r="X64" i="45"/>
  <c r="Y64" i="45"/>
  <c r="Z64" i="45"/>
  <c r="AA64" i="45"/>
  <c r="AB64" i="45"/>
  <c r="S65" i="45"/>
  <c r="T65" i="45"/>
  <c r="U65" i="45"/>
  <c r="V65" i="45"/>
  <c r="W65" i="45"/>
  <c r="X65" i="45"/>
  <c r="Y65" i="45"/>
  <c r="Z65" i="45"/>
  <c r="AA65" i="45"/>
  <c r="AB65" i="45"/>
  <c r="S66" i="45"/>
  <c r="T66" i="45"/>
  <c r="U66" i="45"/>
  <c r="V66" i="45"/>
  <c r="W66" i="45"/>
  <c r="X66" i="45"/>
  <c r="Y66" i="45"/>
  <c r="Z66" i="45"/>
  <c r="AA66" i="45"/>
  <c r="AB66" i="45"/>
  <c r="S67" i="45"/>
  <c r="T67" i="45"/>
  <c r="U67" i="45"/>
  <c r="V67" i="45"/>
  <c r="W67" i="45"/>
  <c r="X67" i="45"/>
  <c r="Y67" i="45"/>
  <c r="Z67" i="45"/>
  <c r="AA67" i="45"/>
  <c r="AB67" i="45"/>
  <c r="S68" i="45"/>
  <c r="T68" i="45"/>
  <c r="U68" i="45"/>
  <c r="V68" i="45"/>
  <c r="W68" i="45"/>
  <c r="X68" i="45"/>
  <c r="Y68" i="45"/>
  <c r="Z68" i="45"/>
  <c r="AA68" i="45"/>
  <c r="AB68" i="45"/>
  <c r="S69" i="45"/>
  <c r="T69" i="45"/>
  <c r="U69" i="45"/>
  <c r="V69" i="45"/>
  <c r="W69" i="45"/>
  <c r="X69" i="45"/>
  <c r="Y69" i="45"/>
  <c r="Z69" i="45"/>
  <c r="AA69" i="45"/>
  <c r="AB69" i="45"/>
  <c r="S70" i="45"/>
  <c r="T70" i="45"/>
  <c r="U70" i="45"/>
  <c r="V70" i="45"/>
  <c r="W70" i="45"/>
  <c r="X70" i="45"/>
  <c r="Y70" i="45"/>
  <c r="Z70" i="45"/>
  <c r="AA70" i="45"/>
  <c r="AB70" i="45"/>
  <c r="S71" i="45"/>
  <c r="T71" i="45"/>
  <c r="U71" i="45"/>
  <c r="V71" i="45"/>
  <c r="W71" i="45"/>
  <c r="X71" i="45"/>
  <c r="Y71" i="45"/>
  <c r="Z71" i="45"/>
  <c r="AA71" i="45"/>
  <c r="AB71" i="45"/>
  <c r="S72" i="45"/>
  <c r="T72" i="45"/>
  <c r="U72" i="45"/>
  <c r="V72" i="45"/>
  <c r="W72" i="45"/>
  <c r="X72" i="45"/>
  <c r="Y72" i="45"/>
  <c r="Z72" i="45"/>
  <c r="AA72" i="45"/>
  <c r="AB72" i="45"/>
  <c r="S73" i="45"/>
  <c r="T73" i="45"/>
  <c r="U73" i="45"/>
  <c r="V73" i="45"/>
  <c r="W73" i="45"/>
  <c r="X73" i="45"/>
  <c r="Y73" i="45"/>
  <c r="Z73" i="45"/>
  <c r="AA73" i="45"/>
  <c r="AB73" i="45"/>
  <c r="S74" i="45"/>
  <c r="T74" i="45"/>
  <c r="U74" i="45"/>
  <c r="V74" i="45"/>
  <c r="W74" i="45"/>
  <c r="X74" i="45"/>
  <c r="Y74" i="45"/>
  <c r="Z74" i="45"/>
  <c r="AA74" i="45"/>
  <c r="AB74" i="45"/>
  <c r="S75" i="45"/>
  <c r="T75" i="45"/>
  <c r="U75" i="45"/>
  <c r="V75" i="45"/>
  <c r="W75" i="45"/>
  <c r="X75" i="45"/>
  <c r="Y75" i="45"/>
  <c r="Z75" i="45"/>
  <c r="AA75" i="45"/>
  <c r="AB75" i="45"/>
  <c r="S76" i="45"/>
  <c r="T76" i="45"/>
  <c r="U76" i="45"/>
  <c r="V76" i="45"/>
  <c r="W76" i="45"/>
  <c r="X76" i="45"/>
  <c r="Y76" i="45"/>
  <c r="Z76" i="45"/>
  <c r="AA76" i="45"/>
  <c r="AB76" i="45"/>
  <c r="S77" i="45"/>
  <c r="T77" i="45"/>
  <c r="U77" i="45"/>
  <c r="V77" i="45"/>
  <c r="W77" i="45"/>
  <c r="X77" i="45"/>
  <c r="Y77" i="45"/>
  <c r="Z77" i="45"/>
  <c r="AA77" i="45"/>
  <c r="AB77" i="45"/>
  <c r="S78" i="45"/>
  <c r="T78" i="45"/>
  <c r="U78" i="45"/>
  <c r="V78" i="45"/>
  <c r="W78" i="45"/>
  <c r="X78" i="45"/>
  <c r="Y78" i="45"/>
  <c r="Z78" i="45"/>
  <c r="AA78" i="45"/>
  <c r="AB78" i="45"/>
  <c r="S79" i="45"/>
  <c r="T79" i="45"/>
  <c r="U79" i="45"/>
  <c r="V79" i="45"/>
  <c r="W79" i="45"/>
  <c r="X79" i="45"/>
  <c r="Y79" i="45"/>
  <c r="Z79" i="45"/>
  <c r="AA79" i="45"/>
  <c r="AB79" i="45"/>
  <c r="S80" i="45"/>
  <c r="T80" i="45"/>
  <c r="U80" i="45"/>
  <c r="V80" i="45"/>
  <c r="W80" i="45"/>
  <c r="X80" i="45"/>
  <c r="Y80" i="45"/>
  <c r="Z80" i="45"/>
  <c r="AA80" i="45"/>
  <c r="AB80" i="45"/>
  <c r="S81" i="45"/>
  <c r="T81" i="45"/>
  <c r="U81" i="45"/>
  <c r="V81" i="45"/>
  <c r="W81" i="45"/>
  <c r="X81" i="45"/>
  <c r="Y81" i="45"/>
  <c r="Z81" i="45"/>
  <c r="AA81" i="45"/>
  <c r="AB81" i="45"/>
  <c r="S82" i="45"/>
  <c r="T82" i="45"/>
  <c r="U82" i="45"/>
  <c r="V82" i="45"/>
  <c r="W82" i="45"/>
  <c r="X82" i="45"/>
  <c r="Y82" i="45"/>
  <c r="Z82" i="45"/>
  <c r="AA82" i="45"/>
  <c r="AB82" i="45"/>
  <c r="S83" i="45"/>
  <c r="T83" i="45"/>
  <c r="U83" i="45"/>
  <c r="V83" i="45"/>
  <c r="W83" i="45"/>
  <c r="X83" i="45"/>
  <c r="Y83" i="45"/>
  <c r="Z83" i="45"/>
  <c r="AA83" i="45"/>
  <c r="AB83" i="45"/>
  <c r="S84" i="45"/>
  <c r="T84" i="45"/>
  <c r="U84" i="45"/>
  <c r="V84" i="45"/>
  <c r="W84" i="45"/>
  <c r="X84" i="45"/>
  <c r="Y84" i="45"/>
  <c r="Z84" i="45"/>
  <c r="AA84" i="45"/>
  <c r="AB84" i="45"/>
  <c r="S85" i="45"/>
  <c r="T85" i="45"/>
  <c r="U85" i="45"/>
  <c r="V85" i="45"/>
  <c r="W85" i="45"/>
  <c r="X85" i="45"/>
  <c r="Y85" i="45"/>
  <c r="Z85" i="45"/>
  <c r="AA85" i="45"/>
  <c r="AB85" i="45"/>
  <c r="S86" i="45"/>
  <c r="T86" i="45"/>
  <c r="U86" i="45"/>
  <c r="V86" i="45"/>
  <c r="W86" i="45"/>
  <c r="X86" i="45"/>
  <c r="Y86" i="45"/>
  <c r="Z86" i="45"/>
  <c r="AA86" i="45"/>
  <c r="AB86" i="45"/>
  <c r="S87" i="45"/>
  <c r="T87" i="45"/>
  <c r="U87" i="45"/>
  <c r="V87" i="45"/>
  <c r="W87" i="45"/>
  <c r="X87" i="45"/>
  <c r="Y87" i="45"/>
  <c r="Z87" i="45"/>
  <c r="AA87" i="45"/>
  <c r="AB87" i="45"/>
  <c r="S88" i="45"/>
  <c r="T88" i="45"/>
  <c r="U88" i="45"/>
  <c r="V88" i="45"/>
  <c r="W88" i="45"/>
  <c r="X88" i="45"/>
  <c r="Y88" i="45"/>
  <c r="Z88" i="45"/>
  <c r="AA88" i="45"/>
  <c r="AB88" i="45"/>
  <c r="S89" i="45"/>
  <c r="T89" i="45"/>
  <c r="U89" i="45"/>
  <c r="V89" i="45"/>
  <c r="W89" i="45"/>
  <c r="X89" i="45"/>
  <c r="Y89" i="45"/>
  <c r="Z89" i="45"/>
  <c r="AA89" i="45"/>
  <c r="AB89" i="45"/>
  <c r="S90" i="45"/>
  <c r="T90" i="45"/>
  <c r="U90" i="45"/>
  <c r="V90" i="45"/>
  <c r="W90" i="45"/>
  <c r="X90" i="45"/>
  <c r="Y90" i="45"/>
  <c r="Z90" i="45"/>
  <c r="AA90" i="45"/>
  <c r="AB90" i="45"/>
  <c r="S91" i="45"/>
  <c r="T91" i="45"/>
  <c r="U91" i="45"/>
  <c r="V91" i="45"/>
  <c r="W91" i="45"/>
  <c r="X91" i="45"/>
  <c r="Y91" i="45"/>
  <c r="Z91" i="45"/>
  <c r="AA91" i="45"/>
  <c r="AB91" i="45"/>
  <c r="S92" i="45"/>
  <c r="T92" i="45"/>
  <c r="U92" i="45"/>
  <c r="V92" i="45"/>
  <c r="W92" i="45"/>
  <c r="X92" i="45"/>
  <c r="Y92" i="45"/>
  <c r="Z92" i="45"/>
  <c r="AA92" i="45"/>
  <c r="AB92" i="45"/>
  <c r="S93" i="45"/>
  <c r="T93" i="45"/>
  <c r="U93" i="45"/>
  <c r="V93" i="45"/>
  <c r="W93" i="45"/>
  <c r="X93" i="45"/>
  <c r="Y93" i="45"/>
  <c r="Z93" i="45"/>
  <c r="AA93" i="45"/>
  <c r="AB93" i="45"/>
  <c r="S94" i="45"/>
  <c r="T94" i="45"/>
  <c r="U94" i="45"/>
  <c r="V94" i="45"/>
  <c r="W94" i="45"/>
  <c r="X94" i="45"/>
  <c r="Y94" i="45"/>
  <c r="Z94" i="45"/>
  <c r="AA94" i="45"/>
  <c r="AB94" i="45"/>
  <c r="S95" i="45"/>
  <c r="T95" i="45"/>
  <c r="U95" i="45"/>
  <c r="V95" i="45"/>
  <c r="W95" i="45"/>
  <c r="X95" i="45"/>
  <c r="Y95" i="45"/>
  <c r="Z95" i="45"/>
  <c r="AA95" i="45"/>
  <c r="AB95" i="45"/>
  <c r="S72" i="40"/>
  <c r="T72" i="40"/>
  <c r="U72" i="40"/>
  <c r="V72" i="40"/>
  <c r="W72" i="40"/>
  <c r="X72" i="40"/>
  <c r="Y72" i="40"/>
  <c r="Z72" i="40"/>
  <c r="AA72" i="40"/>
  <c r="AB72" i="40"/>
  <c r="S73" i="40"/>
  <c r="T73" i="40"/>
  <c r="U73" i="40"/>
  <c r="V73" i="40"/>
  <c r="W73" i="40"/>
  <c r="X73" i="40"/>
  <c r="Y73" i="40"/>
  <c r="Z73" i="40"/>
  <c r="AA73" i="40"/>
  <c r="AB73" i="40"/>
  <c r="S54" i="30"/>
  <c r="T54" i="30"/>
  <c r="U54" i="30"/>
  <c r="V54" i="30"/>
  <c r="W54" i="30"/>
  <c r="X54" i="30"/>
  <c r="Y54" i="30"/>
  <c r="Z54" i="30"/>
  <c r="AA54" i="30"/>
  <c r="AB54" i="30"/>
  <c r="S55" i="30"/>
  <c r="T55" i="30"/>
  <c r="U55" i="30"/>
  <c r="V55" i="30"/>
  <c r="W55" i="30"/>
  <c r="X55" i="30"/>
  <c r="Y55" i="30"/>
  <c r="Z55" i="30"/>
  <c r="AA55" i="30"/>
  <c r="AB55" i="30"/>
  <c r="S56" i="30"/>
  <c r="T56" i="30"/>
  <c r="U56" i="30"/>
  <c r="V56" i="30"/>
  <c r="W56" i="30"/>
  <c r="X56" i="30"/>
  <c r="Y56" i="30"/>
  <c r="Z56" i="30"/>
  <c r="AA56" i="30"/>
  <c r="AB56" i="30"/>
  <c r="S57" i="30"/>
  <c r="T57" i="30"/>
  <c r="U57" i="30"/>
  <c r="V57" i="30"/>
  <c r="W57" i="30"/>
  <c r="X57" i="30"/>
  <c r="Y57" i="30"/>
  <c r="Z57" i="30"/>
  <c r="AA57" i="30"/>
  <c r="AB57" i="30"/>
  <c r="S58" i="30"/>
  <c r="T58" i="30"/>
  <c r="U58" i="30"/>
  <c r="V58" i="30"/>
  <c r="W58" i="30"/>
  <c r="X58" i="30"/>
  <c r="Y58" i="30"/>
  <c r="Z58" i="30"/>
  <c r="AA58" i="30"/>
  <c r="AB58" i="30"/>
  <c r="S59" i="30"/>
  <c r="T59" i="30"/>
  <c r="U59" i="30"/>
  <c r="V59" i="30"/>
  <c r="W59" i="30"/>
  <c r="X59" i="30"/>
  <c r="Y59" i="30"/>
  <c r="Z59" i="30"/>
  <c r="AA59" i="30"/>
  <c r="AB59" i="30"/>
  <c r="S60" i="30"/>
  <c r="T60" i="30"/>
  <c r="U60" i="30"/>
  <c r="V60" i="30"/>
  <c r="W60" i="30"/>
  <c r="X60" i="30"/>
  <c r="Y60" i="30"/>
  <c r="Z60" i="30"/>
  <c r="AA60" i="30"/>
  <c r="AB60" i="30"/>
  <c r="S61" i="30"/>
  <c r="T61" i="30"/>
  <c r="U61" i="30"/>
  <c r="V61" i="30"/>
  <c r="W61" i="30"/>
  <c r="X61" i="30"/>
  <c r="Y61" i="30"/>
  <c r="Z61" i="30"/>
  <c r="AA61" i="30"/>
  <c r="AB61" i="30"/>
  <c r="S62" i="30"/>
  <c r="T62" i="30"/>
  <c r="U62" i="30"/>
  <c r="V62" i="30"/>
  <c r="W62" i="30"/>
  <c r="X62" i="30"/>
  <c r="Y62" i="30"/>
  <c r="Z62" i="30"/>
  <c r="AA62" i="30"/>
  <c r="AB62" i="30"/>
  <c r="S63" i="30"/>
  <c r="T63" i="30"/>
  <c r="U63" i="30"/>
  <c r="V63" i="30"/>
  <c r="W63" i="30"/>
  <c r="X63" i="30"/>
  <c r="Y63" i="30"/>
  <c r="Z63" i="30"/>
  <c r="AA63" i="30"/>
  <c r="AB63" i="30"/>
  <c r="S64" i="30"/>
  <c r="T64" i="30"/>
  <c r="U64" i="30"/>
  <c r="V64" i="30"/>
  <c r="W64" i="30"/>
  <c r="X64" i="30"/>
  <c r="Y64" i="30"/>
  <c r="Z64" i="30"/>
  <c r="AA64" i="30"/>
  <c r="AB64" i="30"/>
  <c r="S65" i="30"/>
  <c r="T65" i="30"/>
  <c r="U65" i="30"/>
  <c r="V65" i="30"/>
  <c r="W65" i="30"/>
  <c r="X65" i="30"/>
  <c r="Y65" i="30"/>
  <c r="Z65" i="30"/>
  <c r="AA65" i="30"/>
  <c r="AB65" i="30"/>
  <c r="S66" i="30"/>
  <c r="T66" i="30"/>
  <c r="U66" i="30"/>
  <c r="V66" i="30"/>
  <c r="W66" i="30"/>
  <c r="X66" i="30"/>
  <c r="Y66" i="30"/>
  <c r="Z66" i="30"/>
  <c r="AA66" i="30"/>
  <c r="AB66" i="30"/>
  <c r="S67" i="30"/>
  <c r="T67" i="30"/>
  <c r="U67" i="30"/>
  <c r="V67" i="30"/>
  <c r="W67" i="30"/>
  <c r="X67" i="30"/>
  <c r="Y67" i="30"/>
  <c r="Z67" i="30"/>
  <c r="AA67" i="30"/>
  <c r="AB67" i="30"/>
  <c r="S68" i="30"/>
  <c r="T68" i="30"/>
  <c r="U68" i="30"/>
  <c r="V68" i="30"/>
  <c r="W68" i="30"/>
  <c r="X68" i="30"/>
  <c r="Y68" i="30"/>
  <c r="Z68" i="30"/>
  <c r="AA68" i="30"/>
  <c r="AB68" i="30"/>
  <c r="S69" i="30"/>
  <c r="T69" i="30"/>
  <c r="U69" i="30"/>
  <c r="V69" i="30"/>
  <c r="W69" i="30"/>
  <c r="X69" i="30"/>
  <c r="Y69" i="30"/>
  <c r="Z69" i="30"/>
  <c r="AA69" i="30"/>
  <c r="AB69" i="30"/>
  <c r="S70" i="30"/>
  <c r="T70" i="30"/>
  <c r="U70" i="30"/>
  <c r="V70" i="30"/>
  <c r="W70" i="30"/>
  <c r="X70" i="30"/>
  <c r="Y70" i="30"/>
  <c r="Z70" i="30"/>
  <c r="AA70" i="30"/>
  <c r="AB70" i="30"/>
  <c r="AB80" i="34"/>
  <c r="AB79" i="34"/>
  <c r="U79" i="34"/>
  <c r="AB85" i="34"/>
  <c r="S85" i="34"/>
  <c r="AA85" i="34"/>
  <c r="S71" i="34"/>
  <c r="T71" i="34"/>
  <c r="U71" i="34"/>
  <c r="V71" i="34"/>
  <c r="W71" i="34"/>
  <c r="X71" i="34"/>
  <c r="Y71" i="34"/>
  <c r="Z71" i="34"/>
  <c r="AA71" i="34"/>
  <c r="AB71" i="34"/>
  <c r="S72" i="34"/>
  <c r="T72" i="34"/>
  <c r="U72" i="34"/>
  <c r="V72" i="34"/>
  <c r="W72" i="34"/>
  <c r="X72" i="34"/>
  <c r="Y72" i="34"/>
  <c r="Z72" i="34"/>
  <c r="AA72" i="34"/>
  <c r="AB72" i="34"/>
  <c r="S73" i="34"/>
  <c r="T73" i="34"/>
  <c r="U73" i="34"/>
  <c r="V73" i="34"/>
  <c r="W73" i="34"/>
  <c r="X73" i="34"/>
  <c r="Y73" i="34"/>
  <c r="Z73" i="34"/>
  <c r="AA73" i="34"/>
  <c r="AB73" i="34"/>
  <c r="S74" i="34"/>
  <c r="T74" i="34"/>
  <c r="U74" i="34"/>
  <c r="V74" i="34"/>
  <c r="W74" i="34"/>
  <c r="X74" i="34"/>
  <c r="Y74" i="34"/>
  <c r="Z74" i="34"/>
  <c r="AA74" i="34"/>
  <c r="AB74" i="34"/>
  <c r="S75" i="34"/>
  <c r="T75" i="34"/>
  <c r="U75" i="34"/>
  <c r="V75" i="34"/>
  <c r="W75" i="34"/>
  <c r="X75" i="34"/>
  <c r="Y75" i="34"/>
  <c r="Z75" i="34"/>
  <c r="AA75" i="34"/>
  <c r="AB75" i="34"/>
  <c r="S76" i="34"/>
  <c r="T76" i="34"/>
  <c r="U76" i="34"/>
  <c r="V76" i="34"/>
  <c r="W76" i="34"/>
  <c r="X76" i="34"/>
  <c r="Y76" i="34"/>
  <c r="Z76" i="34"/>
  <c r="AA76" i="34"/>
  <c r="AB76" i="34"/>
  <c r="S77" i="34"/>
  <c r="T77" i="34"/>
  <c r="U77" i="34"/>
  <c r="V77" i="34"/>
  <c r="W77" i="34"/>
  <c r="X77" i="34"/>
  <c r="Y77" i="34"/>
  <c r="Z77" i="34"/>
  <c r="AA77" i="34"/>
  <c r="AB77" i="34"/>
  <c r="S78" i="34"/>
  <c r="T78" i="34"/>
  <c r="U78" i="34"/>
  <c r="V78" i="34"/>
  <c r="W78" i="34"/>
  <c r="X78" i="34"/>
  <c r="Y78" i="34"/>
  <c r="Z78" i="34"/>
  <c r="AA78" i="34"/>
  <c r="AB78" i="34"/>
  <c r="S79" i="34"/>
  <c r="T79" i="34"/>
  <c r="V79" i="34"/>
  <c r="W79" i="34"/>
  <c r="X79" i="34"/>
  <c r="Y79" i="34"/>
  <c r="Z79" i="34"/>
  <c r="AA79" i="34"/>
  <c r="S80" i="34"/>
  <c r="T80" i="34"/>
  <c r="U80" i="34"/>
  <c r="V80" i="34"/>
  <c r="W80" i="34"/>
  <c r="X80" i="34"/>
  <c r="Y80" i="34"/>
  <c r="Z80" i="34"/>
  <c r="AA80" i="34"/>
  <c r="S81" i="34"/>
  <c r="T81" i="34"/>
  <c r="U81" i="34"/>
  <c r="V81" i="34"/>
  <c r="W81" i="34"/>
  <c r="X81" i="34"/>
  <c r="Y81" i="34"/>
  <c r="Z81" i="34"/>
  <c r="AA81" i="34"/>
  <c r="AB81" i="34"/>
  <c r="S82" i="34"/>
  <c r="T82" i="34"/>
  <c r="U82" i="34"/>
  <c r="V82" i="34"/>
  <c r="W82" i="34"/>
  <c r="X82" i="34"/>
  <c r="Y82" i="34"/>
  <c r="Z82" i="34"/>
  <c r="AA82" i="34"/>
  <c r="AB82" i="34"/>
  <c r="S83" i="34"/>
  <c r="T83" i="34"/>
  <c r="U83" i="34"/>
  <c r="V83" i="34"/>
  <c r="W83" i="34"/>
  <c r="X83" i="34"/>
  <c r="Y83" i="34"/>
  <c r="Z83" i="34"/>
  <c r="AA83" i="34"/>
  <c r="AB83" i="34"/>
  <c r="S84" i="34"/>
  <c r="T84" i="34"/>
  <c r="U84" i="34"/>
  <c r="V84" i="34"/>
  <c r="W84" i="34"/>
  <c r="X84" i="34"/>
  <c r="Y84" i="34"/>
  <c r="Z84" i="34"/>
  <c r="AA84" i="34"/>
  <c r="AB84" i="34"/>
  <c r="T85" i="34"/>
  <c r="U85" i="34"/>
  <c r="V85" i="34"/>
  <c r="W85" i="34"/>
  <c r="X85" i="34"/>
  <c r="Y85" i="34"/>
  <c r="Z85" i="34"/>
  <c r="S86" i="34"/>
  <c r="T86" i="34"/>
  <c r="U86" i="34"/>
  <c r="V86" i="34"/>
  <c r="W86" i="34"/>
  <c r="X86" i="34"/>
  <c r="Y86" i="34"/>
  <c r="Z86" i="34"/>
  <c r="AA86" i="34"/>
  <c r="AB86" i="34"/>
  <c r="S87" i="34"/>
  <c r="T87" i="34"/>
  <c r="U87" i="34"/>
  <c r="V87" i="34"/>
  <c r="W87" i="34"/>
  <c r="X87" i="34"/>
  <c r="Y87" i="34"/>
  <c r="Z87" i="34"/>
  <c r="AA87" i="34"/>
  <c r="AB87" i="34"/>
  <c r="S88" i="34"/>
  <c r="T88" i="34"/>
  <c r="U88" i="34"/>
  <c r="V88" i="34"/>
  <c r="W88" i="34"/>
  <c r="X88" i="34"/>
  <c r="Y88" i="34"/>
  <c r="Z88" i="34"/>
  <c r="AA88" i="34"/>
  <c r="AB88" i="34"/>
  <c r="S77" i="41"/>
  <c r="T77" i="41"/>
  <c r="U77" i="41"/>
  <c r="V77" i="41"/>
  <c r="W77" i="41"/>
  <c r="X77" i="41"/>
  <c r="Y77" i="41"/>
  <c r="Z77" i="41"/>
  <c r="AA77" i="41"/>
  <c r="AB77" i="41"/>
  <c r="AH10" i="34"/>
  <c r="AH10" i="30"/>
  <c r="AI10" i="35"/>
  <c r="AH10" i="36"/>
  <c r="AH10" i="37"/>
  <c r="AH10" i="38"/>
  <c r="AH10" i="39"/>
  <c r="AH10" i="40"/>
  <c r="AH10" i="42"/>
  <c r="AH10" i="41"/>
  <c r="AH10" i="45"/>
  <c r="AH10" i="46"/>
  <c r="AH10" i="48"/>
  <c r="AH10" i="47"/>
  <c r="AH10" i="49"/>
  <c r="AH10" i="50"/>
  <c r="AH10" i="51"/>
  <c r="AH10" i="54"/>
  <c r="AH10" i="55"/>
  <c r="AI10" i="55"/>
  <c r="G105" i="55"/>
  <c r="G85" i="54"/>
  <c r="AI10" i="54" s="1"/>
  <c r="AI10" i="51"/>
  <c r="G90" i="51"/>
  <c r="AI10" i="50"/>
  <c r="G88" i="50"/>
  <c r="AI10" i="49"/>
  <c r="G93" i="49"/>
  <c r="AI10" i="47"/>
  <c r="G87" i="47"/>
  <c r="AI10" i="48"/>
  <c r="G102" i="48"/>
  <c r="AI10" i="46"/>
  <c r="G93" i="46"/>
  <c r="AI10" i="45"/>
  <c r="G176" i="45"/>
  <c r="AI10" i="41"/>
  <c r="G134" i="41"/>
  <c r="AI10" i="42"/>
  <c r="G102" i="42"/>
  <c r="AI10" i="40"/>
  <c r="G151" i="40"/>
  <c r="AI10" i="39"/>
  <c r="G96" i="39"/>
  <c r="AI10" i="38"/>
  <c r="G117" i="38"/>
  <c r="AI10" i="37"/>
  <c r="G100" i="37"/>
  <c r="AI10" i="36"/>
  <c r="G112" i="36"/>
  <c r="AJ10" i="35"/>
  <c r="G116" i="35"/>
  <c r="AI10" i="30"/>
  <c r="G132" i="30"/>
  <c r="T58" i="35"/>
  <c r="U58" i="35"/>
  <c r="V58" i="35"/>
  <c r="W58" i="35"/>
  <c r="X58" i="35"/>
  <c r="Y58" i="35"/>
  <c r="Z58" i="35"/>
  <c r="AA58" i="35"/>
  <c r="AB58" i="35"/>
  <c r="AC58" i="35"/>
  <c r="AB75" i="30"/>
  <c r="S75" i="30"/>
  <c r="T75" i="30"/>
  <c r="U75" i="30"/>
  <c r="V75" i="30"/>
  <c r="W75" i="30"/>
  <c r="X75" i="30"/>
  <c r="Y75" i="30"/>
  <c r="Z75" i="30"/>
  <c r="AA75" i="30"/>
  <c r="Y110" i="34"/>
  <c r="AB110" i="34"/>
  <c r="AB109" i="34"/>
  <c r="S110" i="34"/>
  <c r="T110" i="34"/>
  <c r="U110" i="34"/>
  <c r="V110" i="34"/>
  <c r="W110" i="34"/>
  <c r="X110" i="34"/>
  <c r="Z110" i="34"/>
  <c r="AA110" i="34"/>
  <c r="S39" i="55"/>
  <c r="T39" i="55"/>
  <c r="U39" i="55"/>
  <c r="V39" i="55"/>
  <c r="W39" i="55"/>
  <c r="X39" i="55"/>
  <c r="Y39" i="55"/>
  <c r="Z39" i="55"/>
  <c r="AA39" i="55"/>
  <c r="AB39" i="55"/>
  <c r="S26" i="54"/>
  <c r="T26" i="54"/>
  <c r="U26" i="54"/>
  <c r="V26" i="54"/>
  <c r="W26" i="54"/>
  <c r="X26" i="54"/>
  <c r="Y26" i="54"/>
  <c r="Z26" i="54"/>
  <c r="AA26" i="54"/>
  <c r="AB26" i="54"/>
  <c r="S30" i="51"/>
  <c r="T30" i="51"/>
  <c r="U30" i="51"/>
  <c r="V30" i="51"/>
  <c r="W30" i="51"/>
  <c r="X30" i="51"/>
  <c r="Y30" i="51"/>
  <c r="Z30" i="51"/>
  <c r="AA30" i="51"/>
  <c r="AB30" i="51"/>
  <c r="S27" i="50"/>
  <c r="T27" i="50"/>
  <c r="U27" i="50"/>
  <c r="V27" i="50"/>
  <c r="W27" i="50"/>
  <c r="X27" i="50"/>
  <c r="Y27" i="50"/>
  <c r="Z27" i="50"/>
  <c r="AA27" i="50"/>
  <c r="AB27" i="50"/>
  <c r="S34" i="49"/>
  <c r="T34" i="49"/>
  <c r="U34" i="49"/>
  <c r="V34" i="49"/>
  <c r="W34" i="49"/>
  <c r="X34" i="49"/>
  <c r="Y34" i="49"/>
  <c r="Z34" i="49"/>
  <c r="AA34" i="49"/>
  <c r="AB34" i="49"/>
  <c r="S28" i="47"/>
  <c r="T28" i="47"/>
  <c r="U28" i="47"/>
  <c r="V28" i="47"/>
  <c r="W28" i="47"/>
  <c r="X28" i="47"/>
  <c r="Y28" i="47"/>
  <c r="Z28" i="47"/>
  <c r="AA28" i="47"/>
  <c r="AB28" i="47"/>
  <c r="S43" i="48"/>
  <c r="T43" i="48"/>
  <c r="U43" i="48"/>
  <c r="V43" i="48"/>
  <c r="W43" i="48"/>
  <c r="X43" i="48"/>
  <c r="Y43" i="48"/>
  <c r="Z43" i="48"/>
  <c r="AA43" i="48"/>
  <c r="AB43" i="48"/>
  <c r="S34" i="46"/>
  <c r="T34" i="46"/>
  <c r="U34" i="46"/>
  <c r="V34" i="46"/>
  <c r="W34" i="46"/>
  <c r="X34" i="46"/>
  <c r="Y34" i="46"/>
  <c r="Z34" i="46"/>
  <c r="AA34" i="46"/>
  <c r="AB34" i="46"/>
  <c r="S97" i="45"/>
  <c r="T97" i="45"/>
  <c r="U97" i="45"/>
  <c r="V97" i="45"/>
  <c r="W97" i="45"/>
  <c r="X97" i="45"/>
  <c r="Y97" i="45"/>
  <c r="Z97" i="45"/>
  <c r="AA97" i="45"/>
  <c r="AB97" i="45"/>
  <c r="S69" i="41"/>
  <c r="T69" i="41"/>
  <c r="U69" i="41"/>
  <c r="V69" i="41"/>
  <c r="W69" i="41"/>
  <c r="X69" i="41"/>
  <c r="Y69" i="41"/>
  <c r="Z69" i="41"/>
  <c r="AA69" i="41"/>
  <c r="AB69" i="41"/>
  <c r="S42" i="42"/>
  <c r="T42" i="42"/>
  <c r="U42" i="42"/>
  <c r="V42" i="42"/>
  <c r="W42" i="42"/>
  <c r="X42" i="42"/>
  <c r="Y42" i="42"/>
  <c r="Z42" i="42"/>
  <c r="AA42" i="42"/>
  <c r="AB42" i="42"/>
  <c r="S75" i="40"/>
  <c r="T75" i="40"/>
  <c r="U75" i="40"/>
  <c r="V75" i="40"/>
  <c r="W75" i="40"/>
  <c r="X75" i="40"/>
  <c r="Y75" i="40"/>
  <c r="Z75" i="40"/>
  <c r="AA75" i="40"/>
  <c r="AB75" i="40"/>
  <c r="S31" i="39"/>
  <c r="T31" i="39"/>
  <c r="U31" i="39"/>
  <c r="V31" i="39"/>
  <c r="W31" i="39"/>
  <c r="X31" i="39"/>
  <c r="Y31" i="39"/>
  <c r="Z31" i="39"/>
  <c r="AA31" i="39"/>
  <c r="AB31" i="39"/>
  <c r="S57" i="38"/>
  <c r="T57" i="38"/>
  <c r="U57" i="38"/>
  <c r="V57" i="38"/>
  <c r="W57" i="38"/>
  <c r="X57" i="38"/>
  <c r="Y57" i="38"/>
  <c r="Z57" i="38"/>
  <c r="AA57" i="38"/>
  <c r="AB57" i="38"/>
  <c r="S39" i="37"/>
  <c r="T39" i="37"/>
  <c r="U39" i="37"/>
  <c r="V39" i="37"/>
  <c r="W39" i="37"/>
  <c r="X39" i="37"/>
  <c r="Y39" i="37"/>
  <c r="Z39" i="37"/>
  <c r="AA39" i="37"/>
  <c r="AB39" i="37"/>
  <c r="S52" i="36"/>
  <c r="T52" i="36"/>
  <c r="U52" i="36"/>
  <c r="V52" i="36"/>
  <c r="W52" i="36"/>
  <c r="X52" i="36"/>
  <c r="Y52" i="36"/>
  <c r="Z52" i="36"/>
  <c r="AA52" i="36"/>
  <c r="AB52" i="36"/>
  <c r="T53" i="35"/>
  <c r="U53" i="35"/>
  <c r="V53" i="35"/>
  <c r="W53" i="35"/>
  <c r="X53" i="35"/>
  <c r="Y53" i="35"/>
  <c r="Z53" i="35"/>
  <c r="AA53" i="35"/>
  <c r="AB53" i="35"/>
  <c r="AC53" i="35"/>
  <c r="S21" i="39" l="1"/>
  <c r="T21" i="39"/>
  <c r="U21" i="39"/>
  <c r="V21" i="39"/>
  <c r="W21" i="39"/>
  <c r="X21" i="39"/>
  <c r="Y21" i="39"/>
  <c r="Z21" i="39"/>
  <c r="AA21" i="39"/>
  <c r="AB21" i="39"/>
  <c r="S22" i="39"/>
  <c r="T22" i="39"/>
  <c r="U22" i="39"/>
  <c r="V22" i="39"/>
  <c r="W22" i="39"/>
  <c r="X22" i="39"/>
  <c r="Y22" i="39"/>
  <c r="Z22" i="39"/>
  <c r="AA22" i="39"/>
  <c r="AB22" i="39"/>
  <c r="S23" i="39"/>
  <c r="T23" i="39"/>
  <c r="U23" i="39"/>
  <c r="V23" i="39"/>
  <c r="W23" i="39"/>
  <c r="X23" i="39"/>
  <c r="Y23" i="39"/>
  <c r="Z23" i="39"/>
  <c r="AA23" i="39"/>
  <c r="AB23" i="39"/>
  <c r="S24" i="39"/>
  <c r="T24" i="39"/>
  <c r="U24" i="39"/>
  <c r="V24" i="39"/>
  <c r="W24" i="39"/>
  <c r="X24" i="39"/>
  <c r="Y24" i="39"/>
  <c r="Z24" i="39"/>
  <c r="AA24" i="39"/>
  <c r="AB24" i="39"/>
  <c r="S25" i="39"/>
  <c r="T25" i="39"/>
  <c r="U25" i="39"/>
  <c r="V25" i="39"/>
  <c r="W25" i="39"/>
  <c r="X25" i="39"/>
  <c r="Y25" i="39"/>
  <c r="Z25" i="39"/>
  <c r="AA25" i="39"/>
  <c r="AB25" i="39"/>
  <c r="S26" i="39"/>
  <c r="T26" i="39"/>
  <c r="U26" i="39"/>
  <c r="V26" i="39"/>
  <c r="W26" i="39"/>
  <c r="X26" i="39"/>
  <c r="Y26" i="39"/>
  <c r="Z26" i="39"/>
  <c r="AA26" i="39"/>
  <c r="AB26" i="39"/>
  <c r="S27" i="39"/>
  <c r="T27" i="39"/>
  <c r="U27" i="39"/>
  <c r="V27" i="39"/>
  <c r="W27" i="39"/>
  <c r="X27" i="39"/>
  <c r="Y27" i="39"/>
  <c r="Z27" i="39"/>
  <c r="AA27" i="39"/>
  <c r="AB27" i="39"/>
  <c r="S28" i="39"/>
  <c r="T28" i="39"/>
  <c r="U28" i="39"/>
  <c r="V28" i="39"/>
  <c r="W28" i="39"/>
  <c r="X28" i="39"/>
  <c r="Y28" i="39"/>
  <c r="Z28" i="39"/>
  <c r="AA28" i="39"/>
  <c r="AB28" i="39"/>
  <c r="S29" i="39"/>
  <c r="T29" i="39"/>
  <c r="U29" i="39"/>
  <c r="V29" i="39"/>
  <c r="W29" i="39"/>
  <c r="X29" i="39"/>
  <c r="Y29" i="39"/>
  <c r="Z29" i="39"/>
  <c r="AA29" i="39"/>
  <c r="AB29" i="39"/>
  <c r="S30" i="39"/>
  <c r="T30" i="39"/>
  <c r="U30" i="39"/>
  <c r="V30" i="39"/>
  <c r="W30" i="39"/>
  <c r="X30" i="39"/>
  <c r="Y30" i="39"/>
  <c r="Z30" i="39"/>
  <c r="AA30" i="39"/>
  <c r="AB30" i="39"/>
  <c r="S32" i="39"/>
  <c r="T32" i="39"/>
  <c r="U32" i="39"/>
  <c r="V32" i="39"/>
  <c r="W32" i="39"/>
  <c r="X32" i="39"/>
  <c r="Y32" i="39"/>
  <c r="Z32" i="39"/>
  <c r="AA32" i="39"/>
  <c r="AB32" i="39"/>
  <c r="S33" i="39"/>
  <c r="T33" i="39"/>
  <c r="U33" i="39"/>
  <c r="V33" i="39"/>
  <c r="W33" i="39"/>
  <c r="X33" i="39"/>
  <c r="Y33" i="39"/>
  <c r="Z33" i="39"/>
  <c r="AA33" i="39"/>
  <c r="AB33" i="39"/>
  <c r="S34" i="39"/>
  <c r="T34" i="39"/>
  <c r="U34" i="39"/>
  <c r="V34" i="39"/>
  <c r="W34" i="39"/>
  <c r="X34" i="39"/>
  <c r="Y34" i="39"/>
  <c r="Z34" i="39"/>
  <c r="AA34" i="39"/>
  <c r="AB34" i="39"/>
  <c r="S35" i="39"/>
  <c r="T35" i="39"/>
  <c r="U35" i="39"/>
  <c r="V35" i="39"/>
  <c r="W35" i="39"/>
  <c r="X35" i="39"/>
  <c r="Y35" i="39"/>
  <c r="Z35" i="39"/>
  <c r="AA35" i="39"/>
  <c r="AB35" i="39"/>
  <c r="S36" i="39"/>
  <c r="T36" i="39"/>
  <c r="U36" i="39"/>
  <c r="V36" i="39"/>
  <c r="W36" i="39"/>
  <c r="X36" i="39"/>
  <c r="Y36" i="39"/>
  <c r="Z36" i="39"/>
  <c r="AA36" i="39"/>
  <c r="AB36" i="39"/>
  <c r="S37" i="39"/>
  <c r="T37" i="39"/>
  <c r="U37" i="39"/>
  <c r="V37" i="39"/>
  <c r="W37" i="39"/>
  <c r="X37" i="39"/>
  <c r="Y37" i="39"/>
  <c r="Z37" i="39"/>
  <c r="AA37" i="39"/>
  <c r="AB37" i="39"/>
  <c r="S38" i="39"/>
  <c r="T38" i="39"/>
  <c r="U38" i="39"/>
  <c r="V38" i="39"/>
  <c r="W38" i="39"/>
  <c r="X38" i="39"/>
  <c r="Y38" i="39"/>
  <c r="Z38" i="39"/>
  <c r="AA38" i="39"/>
  <c r="AB38" i="39"/>
  <c r="S39" i="39"/>
  <c r="T39" i="39"/>
  <c r="U39" i="39"/>
  <c r="V39" i="39"/>
  <c r="W39" i="39"/>
  <c r="X39" i="39"/>
  <c r="Y39" i="39"/>
  <c r="Z39" i="39"/>
  <c r="AA39" i="39"/>
  <c r="AB39" i="39"/>
  <c r="S40" i="39"/>
  <c r="T40" i="39"/>
  <c r="U40" i="39"/>
  <c r="V40" i="39"/>
  <c r="W40" i="39"/>
  <c r="X40" i="39"/>
  <c r="Y40" i="39"/>
  <c r="Z40" i="39"/>
  <c r="AA40" i="39"/>
  <c r="AB40" i="39"/>
  <c r="S41" i="39"/>
  <c r="T41" i="39"/>
  <c r="U41" i="39"/>
  <c r="V41" i="39"/>
  <c r="W41" i="39"/>
  <c r="X41" i="39"/>
  <c r="Y41" i="39"/>
  <c r="Z41" i="39"/>
  <c r="AA41" i="39"/>
  <c r="AB41" i="39"/>
  <c r="AB20" i="39"/>
  <c r="AA20" i="39"/>
  <c r="Z20" i="39"/>
  <c r="Y20" i="39"/>
  <c r="X20" i="39"/>
  <c r="W20" i="39"/>
  <c r="V20" i="39"/>
  <c r="U20" i="39"/>
  <c r="T20" i="39"/>
  <c r="S20" i="39"/>
  <c r="K57" i="39" l="1"/>
  <c r="I56" i="39"/>
  <c r="M57" i="39"/>
  <c r="K56" i="39"/>
  <c r="I55" i="39"/>
  <c r="M55" i="39"/>
  <c r="AM10" i="39"/>
  <c r="M56" i="39"/>
  <c r="K55" i="39"/>
  <c r="I57" i="39"/>
  <c r="L45" i="55"/>
  <c r="AB43" i="55"/>
  <c r="AA43" i="55"/>
  <c r="Z43" i="55"/>
  <c r="Y43" i="55"/>
  <c r="X43" i="55"/>
  <c r="W43" i="55"/>
  <c r="V43" i="55"/>
  <c r="U43" i="55"/>
  <c r="T43" i="55"/>
  <c r="S43" i="55"/>
  <c r="AB42" i="55"/>
  <c r="AA42" i="55"/>
  <c r="Z42" i="55"/>
  <c r="Y42" i="55"/>
  <c r="X42" i="55"/>
  <c r="W42" i="55"/>
  <c r="V42" i="55"/>
  <c r="U42" i="55"/>
  <c r="T42" i="55"/>
  <c r="S42" i="55"/>
  <c r="AB41" i="55"/>
  <c r="AA41" i="55"/>
  <c r="Z41" i="55"/>
  <c r="Y41" i="55"/>
  <c r="X41" i="55"/>
  <c r="W41" i="55"/>
  <c r="V41" i="55"/>
  <c r="U41" i="55"/>
  <c r="T41" i="55"/>
  <c r="S41" i="55"/>
  <c r="AB40" i="55"/>
  <c r="AA40" i="55"/>
  <c r="Z40" i="55"/>
  <c r="Y40" i="55"/>
  <c r="X40" i="55"/>
  <c r="W40" i="55"/>
  <c r="V40" i="55"/>
  <c r="U40" i="55"/>
  <c r="T40" i="55"/>
  <c r="S40" i="55"/>
  <c r="AB38" i="55"/>
  <c r="AA38" i="55"/>
  <c r="Z38" i="55"/>
  <c r="Y38" i="55"/>
  <c r="X38" i="55"/>
  <c r="W38" i="55"/>
  <c r="V38" i="55"/>
  <c r="U38" i="55"/>
  <c r="T38" i="55"/>
  <c r="S38" i="55"/>
  <c r="AB30" i="54"/>
  <c r="AA30" i="54"/>
  <c r="Z30" i="54"/>
  <c r="Y30" i="54"/>
  <c r="X30" i="54"/>
  <c r="W30" i="54"/>
  <c r="V30" i="54"/>
  <c r="U30" i="54"/>
  <c r="T30" i="54"/>
  <c r="S30" i="54"/>
  <c r="AB29" i="54"/>
  <c r="AA29" i="54"/>
  <c r="Z29" i="54"/>
  <c r="Y29" i="54"/>
  <c r="X29" i="54"/>
  <c r="W29" i="54"/>
  <c r="V29" i="54"/>
  <c r="U29" i="54"/>
  <c r="T29" i="54"/>
  <c r="S29" i="54"/>
  <c r="AB28" i="54"/>
  <c r="AA28" i="54"/>
  <c r="Z28" i="54"/>
  <c r="Y28" i="54"/>
  <c r="X28" i="54"/>
  <c r="W28" i="54"/>
  <c r="V28" i="54"/>
  <c r="U28" i="54"/>
  <c r="T28" i="54"/>
  <c r="S28" i="54"/>
  <c r="AB27" i="54"/>
  <c r="AA27" i="54"/>
  <c r="Z27" i="54"/>
  <c r="Y27" i="54"/>
  <c r="X27" i="54"/>
  <c r="W27" i="54"/>
  <c r="V27" i="54"/>
  <c r="U27" i="54"/>
  <c r="T27" i="54"/>
  <c r="S27" i="54"/>
  <c r="AB25" i="54"/>
  <c r="AA25" i="54"/>
  <c r="Z25" i="54"/>
  <c r="Y25" i="54"/>
  <c r="X25" i="54"/>
  <c r="W25" i="54"/>
  <c r="V25" i="54"/>
  <c r="U25" i="54"/>
  <c r="T25" i="54"/>
  <c r="S25" i="54"/>
  <c r="AB24" i="54"/>
  <c r="AA24" i="54"/>
  <c r="Z24" i="54"/>
  <c r="Y24" i="54"/>
  <c r="X24" i="54"/>
  <c r="W24" i="54"/>
  <c r="V24" i="54"/>
  <c r="U24" i="54"/>
  <c r="T24" i="54"/>
  <c r="S24" i="54"/>
  <c r="AB34" i="51"/>
  <c r="AA34" i="51"/>
  <c r="Z34" i="51"/>
  <c r="Y34" i="51"/>
  <c r="X34" i="51"/>
  <c r="W34" i="51"/>
  <c r="V34" i="51"/>
  <c r="U34" i="51"/>
  <c r="T34" i="51"/>
  <c r="S34" i="51"/>
  <c r="AB33" i="51"/>
  <c r="AA33" i="51"/>
  <c r="Z33" i="51"/>
  <c r="Y33" i="51"/>
  <c r="X33" i="51"/>
  <c r="W33" i="51"/>
  <c r="V33" i="51"/>
  <c r="U33" i="51"/>
  <c r="T33" i="51"/>
  <c r="S33" i="51"/>
  <c r="AB32" i="51"/>
  <c r="AA32" i="51"/>
  <c r="Z32" i="51"/>
  <c r="Y32" i="51"/>
  <c r="X32" i="51"/>
  <c r="W32" i="51"/>
  <c r="V32" i="51"/>
  <c r="U32" i="51"/>
  <c r="T32" i="51"/>
  <c r="S32" i="51"/>
  <c r="AB31" i="51"/>
  <c r="AA31" i="51"/>
  <c r="Z31" i="51"/>
  <c r="Y31" i="51"/>
  <c r="X31" i="51"/>
  <c r="W31" i="51"/>
  <c r="V31" i="51"/>
  <c r="U31" i="51"/>
  <c r="T31" i="51"/>
  <c r="S31" i="51"/>
  <c r="AB29" i="51"/>
  <c r="AA29" i="51"/>
  <c r="Z29" i="51"/>
  <c r="Y29" i="51"/>
  <c r="X29" i="51"/>
  <c r="W29" i="51"/>
  <c r="V29" i="51"/>
  <c r="U29" i="51"/>
  <c r="T29" i="51"/>
  <c r="S29" i="51"/>
  <c r="AB31" i="50"/>
  <c r="AA31" i="50"/>
  <c r="Z31" i="50"/>
  <c r="Y31" i="50"/>
  <c r="X31" i="50"/>
  <c r="W31" i="50"/>
  <c r="V31" i="50"/>
  <c r="U31" i="50"/>
  <c r="T31" i="50"/>
  <c r="S31" i="50"/>
  <c r="AB30" i="50"/>
  <c r="AA30" i="50"/>
  <c r="Z30" i="50"/>
  <c r="Y30" i="50"/>
  <c r="X30" i="50"/>
  <c r="W30" i="50"/>
  <c r="V30" i="50"/>
  <c r="U30" i="50"/>
  <c r="T30" i="50"/>
  <c r="S30" i="50"/>
  <c r="AB29" i="50"/>
  <c r="AA29" i="50"/>
  <c r="Z29" i="50"/>
  <c r="Y29" i="50"/>
  <c r="X29" i="50"/>
  <c r="W29" i="50"/>
  <c r="V29" i="50"/>
  <c r="U29" i="50"/>
  <c r="T29" i="50"/>
  <c r="S29" i="50"/>
  <c r="AB28" i="50"/>
  <c r="AA28" i="50"/>
  <c r="Z28" i="50"/>
  <c r="Y28" i="50"/>
  <c r="X28" i="50"/>
  <c r="W28" i="50"/>
  <c r="V28" i="50"/>
  <c r="U28" i="50"/>
  <c r="T28" i="50"/>
  <c r="S28" i="50"/>
  <c r="AB26" i="50"/>
  <c r="AA26" i="50"/>
  <c r="Z26" i="50"/>
  <c r="Y26" i="50"/>
  <c r="X26" i="50"/>
  <c r="W26" i="50"/>
  <c r="V26" i="50"/>
  <c r="U26" i="50"/>
  <c r="T26" i="50"/>
  <c r="S26" i="50"/>
  <c r="AB25" i="50"/>
  <c r="AA25" i="50"/>
  <c r="Z25" i="50"/>
  <c r="Y25" i="50"/>
  <c r="X25" i="50"/>
  <c r="W25" i="50"/>
  <c r="V25" i="50"/>
  <c r="U25" i="50"/>
  <c r="T25" i="50"/>
  <c r="S25" i="50"/>
  <c r="AB38" i="49"/>
  <c r="AA38" i="49"/>
  <c r="Z38" i="49"/>
  <c r="Y38" i="49"/>
  <c r="X38" i="49"/>
  <c r="W38" i="49"/>
  <c r="V38" i="49"/>
  <c r="U38" i="49"/>
  <c r="T38" i="49"/>
  <c r="S38" i="49"/>
  <c r="AB37" i="49"/>
  <c r="AA37" i="49"/>
  <c r="Z37" i="49"/>
  <c r="Y37" i="49"/>
  <c r="X37" i="49"/>
  <c r="W37" i="49"/>
  <c r="V37" i="49"/>
  <c r="U37" i="49"/>
  <c r="T37" i="49"/>
  <c r="S37" i="49"/>
  <c r="AB36" i="49"/>
  <c r="AA36" i="49"/>
  <c r="Z36" i="49"/>
  <c r="Y36" i="49"/>
  <c r="X36" i="49"/>
  <c r="W36" i="49"/>
  <c r="V36" i="49"/>
  <c r="U36" i="49"/>
  <c r="T36" i="49"/>
  <c r="S36" i="49"/>
  <c r="AB35" i="49"/>
  <c r="AA35" i="49"/>
  <c r="Z35" i="49"/>
  <c r="Y35" i="49"/>
  <c r="X35" i="49"/>
  <c r="W35" i="49"/>
  <c r="V35" i="49"/>
  <c r="U35" i="49"/>
  <c r="T35" i="49"/>
  <c r="S35" i="49"/>
  <c r="AB33" i="49"/>
  <c r="AA33" i="49"/>
  <c r="Z33" i="49"/>
  <c r="Y33" i="49"/>
  <c r="X33" i="49"/>
  <c r="W33" i="49"/>
  <c r="V33" i="49"/>
  <c r="U33" i="49"/>
  <c r="T33" i="49"/>
  <c r="S33" i="49"/>
  <c r="AB32" i="49"/>
  <c r="AA32" i="49"/>
  <c r="Z32" i="49"/>
  <c r="Y32" i="49"/>
  <c r="X32" i="49"/>
  <c r="W32" i="49"/>
  <c r="V32" i="49"/>
  <c r="U32" i="49"/>
  <c r="T32" i="49"/>
  <c r="S32" i="49"/>
  <c r="AB32" i="47" l="1"/>
  <c r="AA32" i="47"/>
  <c r="Z32" i="47"/>
  <c r="Y32" i="47"/>
  <c r="X32" i="47"/>
  <c r="W32" i="47"/>
  <c r="V32" i="47"/>
  <c r="U32" i="47"/>
  <c r="T32" i="47"/>
  <c r="S32" i="47"/>
  <c r="AB31" i="47"/>
  <c r="AA31" i="47"/>
  <c r="Z31" i="47"/>
  <c r="Y31" i="47"/>
  <c r="X31" i="47"/>
  <c r="W31" i="47"/>
  <c r="V31" i="47"/>
  <c r="U31" i="47"/>
  <c r="T31" i="47"/>
  <c r="S31" i="47"/>
  <c r="AB30" i="47"/>
  <c r="AA30" i="47"/>
  <c r="Z30" i="47"/>
  <c r="Y30" i="47"/>
  <c r="X30" i="47"/>
  <c r="W30" i="47"/>
  <c r="V30" i="47"/>
  <c r="U30" i="47"/>
  <c r="T30" i="47"/>
  <c r="S30" i="47"/>
  <c r="AB29" i="47"/>
  <c r="AA29" i="47"/>
  <c r="Z29" i="47"/>
  <c r="Y29" i="47"/>
  <c r="X29" i="47"/>
  <c r="W29" i="47"/>
  <c r="V29" i="47"/>
  <c r="U29" i="47"/>
  <c r="T29" i="47"/>
  <c r="S29" i="47"/>
  <c r="AB27" i="47"/>
  <c r="AA27" i="47"/>
  <c r="Z27" i="47"/>
  <c r="Y27" i="47"/>
  <c r="X27" i="47"/>
  <c r="W27" i="47"/>
  <c r="V27" i="47"/>
  <c r="U27" i="47"/>
  <c r="T27" i="47"/>
  <c r="S27" i="47"/>
  <c r="AB26" i="47"/>
  <c r="AA26" i="47"/>
  <c r="Z26" i="47"/>
  <c r="Y26" i="47"/>
  <c r="X26" i="47"/>
  <c r="W26" i="47"/>
  <c r="V26" i="47"/>
  <c r="U26" i="47"/>
  <c r="T26" i="47"/>
  <c r="S26" i="47"/>
  <c r="AB47" i="48"/>
  <c r="AA47" i="48"/>
  <c r="Z47" i="48"/>
  <c r="Y47" i="48"/>
  <c r="X47" i="48"/>
  <c r="W47" i="48"/>
  <c r="V47" i="48"/>
  <c r="U47" i="48"/>
  <c r="T47" i="48"/>
  <c r="S47" i="48"/>
  <c r="AB46" i="48"/>
  <c r="AA46" i="48"/>
  <c r="Z46" i="48"/>
  <c r="Y46" i="48"/>
  <c r="X46" i="48"/>
  <c r="W46" i="48"/>
  <c r="V46" i="48"/>
  <c r="U46" i="48"/>
  <c r="T46" i="48"/>
  <c r="S46" i="48"/>
  <c r="AB45" i="48"/>
  <c r="AA45" i="48"/>
  <c r="Z45" i="48"/>
  <c r="Y45" i="48"/>
  <c r="X45" i="48"/>
  <c r="W45" i="48"/>
  <c r="V45" i="48"/>
  <c r="U45" i="48"/>
  <c r="T45" i="48"/>
  <c r="S45" i="48"/>
  <c r="AB44" i="48"/>
  <c r="AA44" i="48"/>
  <c r="Z44" i="48"/>
  <c r="Y44" i="48"/>
  <c r="X44" i="48"/>
  <c r="W44" i="48"/>
  <c r="V44" i="48"/>
  <c r="U44" i="48"/>
  <c r="T44" i="48"/>
  <c r="S44" i="48"/>
  <c r="AB42" i="48"/>
  <c r="AA42" i="48"/>
  <c r="Z42" i="48"/>
  <c r="Y42" i="48"/>
  <c r="X42" i="48"/>
  <c r="W42" i="48"/>
  <c r="V42" i="48"/>
  <c r="U42" i="48"/>
  <c r="T42" i="48"/>
  <c r="S42" i="48"/>
  <c r="AB41" i="48"/>
  <c r="AA41" i="48"/>
  <c r="Z41" i="48"/>
  <c r="Y41" i="48"/>
  <c r="X41" i="48"/>
  <c r="W41" i="48"/>
  <c r="V41" i="48"/>
  <c r="U41" i="48"/>
  <c r="T41" i="48"/>
  <c r="S41" i="48"/>
  <c r="AB38" i="46"/>
  <c r="AA38" i="46"/>
  <c r="Z38" i="46"/>
  <c r="Y38" i="46"/>
  <c r="X38" i="46"/>
  <c r="W38" i="46"/>
  <c r="V38" i="46"/>
  <c r="U38" i="46"/>
  <c r="T38" i="46"/>
  <c r="S38" i="46"/>
  <c r="AB37" i="46"/>
  <c r="AA37" i="46"/>
  <c r="Z37" i="46"/>
  <c r="Y37" i="46"/>
  <c r="X37" i="46"/>
  <c r="W37" i="46"/>
  <c r="V37" i="46"/>
  <c r="U37" i="46"/>
  <c r="T37" i="46"/>
  <c r="S37" i="46"/>
  <c r="AB36" i="46"/>
  <c r="AA36" i="46"/>
  <c r="Z36" i="46"/>
  <c r="Y36" i="46"/>
  <c r="X36" i="46"/>
  <c r="W36" i="46"/>
  <c r="V36" i="46"/>
  <c r="U36" i="46"/>
  <c r="T36" i="46"/>
  <c r="S36" i="46"/>
  <c r="AB35" i="46"/>
  <c r="AA35" i="46"/>
  <c r="Z35" i="46"/>
  <c r="Y35" i="46"/>
  <c r="X35" i="46"/>
  <c r="W35" i="46"/>
  <c r="V35" i="46"/>
  <c r="U35" i="46"/>
  <c r="T35" i="46"/>
  <c r="S35" i="46"/>
  <c r="AB33" i="46"/>
  <c r="AA33" i="46"/>
  <c r="Z33" i="46"/>
  <c r="Y33" i="46"/>
  <c r="X33" i="46"/>
  <c r="W33" i="46"/>
  <c r="V33" i="46"/>
  <c r="U33" i="46"/>
  <c r="T33" i="46"/>
  <c r="S33" i="46"/>
  <c r="AB32" i="46"/>
  <c r="AA32" i="46"/>
  <c r="Z32" i="46"/>
  <c r="Y32" i="46"/>
  <c r="X32" i="46"/>
  <c r="W32" i="46"/>
  <c r="V32" i="46"/>
  <c r="U32" i="46"/>
  <c r="T32" i="46"/>
  <c r="S32" i="46"/>
  <c r="AB100" i="45"/>
  <c r="AA100" i="45"/>
  <c r="Z100" i="45"/>
  <c r="Y100" i="45"/>
  <c r="X100" i="45"/>
  <c r="W100" i="45"/>
  <c r="V100" i="45"/>
  <c r="U100" i="45"/>
  <c r="T100" i="45"/>
  <c r="S100" i="45"/>
  <c r="AB101" i="45"/>
  <c r="AA101" i="45"/>
  <c r="Z101" i="45"/>
  <c r="Y101" i="45"/>
  <c r="X101" i="45"/>
  <c r="W101" i="45"/>
  <c r="V101" i="45"/>
  <c r="U101" i="45"/>
  <c r="T101" i="45"/>
  <c r="S101" i="45"/>
  <c r="AB72" i="41"/>
  <c r="AA72" i="41"/>
  <c r="Z72" i="41"/>
  <c r="Y72" i="41"/>
  <c r="X72" i="41"/>
  <c r="W72" i="41"/>
  <c r="V72" i="41"/>
  <c r="U72" i="41"/>
  <c r="T72" i="41"/>
  <c r="S72" i="41"/>
  <c r="AB46" i="42"/>
  <c r="AA46" i="42"/>
  <c r="Z46" i="42"/>
  <c r="Y46" i="42"/>
  <c r="X46" i="42"/>
  <c r="W46" i="42"/>
  <c r="V46" i="42"/>
  <c r="U46" i="42"/>
  <c r="T46" i="42"/>
  <c r="S46" i="42"/>
  <c r="AB45" i="42"/>
  <c r="AA45" i="42"/>
  <c r="Z45" i="42"/>
  <c r="Y45" i="42"/>
  <c r="X45" i="42"/>
  <c r="W45" i="42"/>
  <c r="V45" i="42"/>
  <c r="U45" i="42"/>
  <c r="T45" i="42"/>
  <c r="S45" i="42"/>
  <c r="AB44" i="42"/>
  <c r="AA44" i="42"/>
  <c r="Z44" i="42"/>
  <c r="Y44" i="42"/>
  <c r="X44" i="42"/>
  <c r="W44" i="42"/>
  <c r="V44" i="42"/>
  <c r="U44" i="42"/>
  <c r="T44" i="42"/>
  <c r="S44" i="42"/>
  <c r="AB43" i="42"/>
  <c r="AA43" i="42"/>
  <c r="Z43" i="42"/>
  <c r="Y43" i="42"/>
  <c r="X43" i="42"/>
  <c r="W43" i="42"/>
  <c r="V43" i="42"/>
  <c r="U43" i="42"/>
  <c r="T43" i="42"/>
  <c r="S43" i="42"/>
  <c r="AB41" i="42"/>
  <c r="AA41" i="42"/>
  <c r="Z41" i="42"/>
  <c r="Y41" i="42"/>
  <c r="X41" i="42"/>
  <c r="W41" i="42"/>
  <c r="V41" i="42"/>
  <c r="U41" i="42"/>
  <c r="T41" i="42"/>
  <c r="S41" i="42"/>
  <c r="AB78" i="40"/>
  <c r="AA78" i="40"/>
  <c r="Z78" i="40"/>
  <c r="Y78" i="40"/>
  <c r="X78" i="40"/>
  <c r="W78" i="40"/>
  <c r="V78" i="40"/>
  <c r="U78" i="40"/>
  <c r="T78" i="40"/>
  <c r="S78" i="40"/>
  <c r="AB61" i="38"/>
  <c r="AA61" i="38"/>
  <c r="Z61" i="38"/>
  <c r="Y61" i="38"/>
  <c r="X61" i="38"/>
  <c r="W61" i="38"/>
  <c r="V61" i="38"/>
  <c r="U61" i="38"/>
  <c r="T61" i="38"/>
  <c r="S61" i="38"/>
  <c r="AB60" i="38"/>
  <c r="AA60" i="38"/>
  <c r="Z60" i="38"/>
  <c r="Y60" i="38"/>
  <c r="X60" i="38"/>
  <c r="W60" i="38"/>
  <c r="V60" i="38"/>
  <c r="U60" i="38"/>
  <c r="T60" i="38"/>
  <c r="S60" i="38"/>
  <c r="AB59" i="38"/>
  <c r="AA59" i="38"/>
  <c r="Z59" i="38"/>
  <c r="Y59" i="38"/>
  <c r="X59" i="38"/>
  <c r="W59" i="38"/>
  <c r="V59" i="38"/>
  <c r="U59" i="38"/>
  <c r="T59" i="38"/>
  <c r="S59" i="38"/>
  <c r="AB58" i="38"/>
  <c r="AA58" i="38"/>
  <c r="Z58" i="38"/>
  <c r="Y58" i="38"/>
  <c r="X58" i="38"/>
  <c r="W58" i="38"/>
  <c r="V58" i="38"/>
  <c r="U58" i="38"/>
  <c r="T58" i="38"/>
  <c r="S58" i="38"/>
  <c r="AB56" i="38"/>
  <c r="AA56" i="38"/>
  <c r="Z56" i="38"/>
  <c r="Y56" i="38"/>
  <c r="X56" i="38"/>
  <c r="W56" i="38"/>
  <c r="V56" i="38"/>
  <c r="U56" i="38"/>
  <c r="T56" i="38"/>
  <c r="S56" i="38"/>
  <c r="AB43" i="37"/>
  <c r="AA43" i="37"/>
  <c r="Z43" i="37"/>
  <c r="Y43" i="37"/>
  <c r="X43" i="37"/>
  <c r="W43" i="37"/>
  <c r="V43" i="37"/>
  <c r="U43" i="37"/>
  <c r="T43" i="37"/>
  <c r="S43" i="37"/>
  <c r="AB42" i="37"/>
  <c r="AA42" i="37"/>
  <c r="Z42" i="37"/>
  <c r="Y42" i="37"/>
  <c r="X42" i="37"/>
  <c r="W42" i="37"/>
  <c r="V42" i="37"/>
  <c r="U42" i="37"/>
  <c r="T42" i="37"/>
  <c r="S42" i="37"/>
  <c r="AB41" i="37"/>
  <c r="AA41" i="37"/>
  <c r="Z41" i="37"/>
  <c r="Y41" i="37"/>
  <c r="X41" i="37"/>
  <c r="W41" i="37"/>
  <c r="V41" i="37"/>
  <c r="U41" i="37"/>
  <c r="T41" i="37"/>
  <c r="S41" i="37"/>
  <c r="AB40" i="37"/>
  <c r="AA40" i="37"/>
  <c r="Z40" i="37"/>
  <c r="Y40" i="37"/>
  <c r="X40" i="37"/>
  <c r="W40" i="37"/>
  <c r="V40" i="37"/>
  <c r="U40" i="37"/>
  <c r="T40" i="37"/>
  <c r="S40" i="37"/>
  <c r="AB38" i="37"/>
  <c r="AA38" i="37"/>
  <c r="Z38" i="37"/>
  <c r="Y38" i="37"/>
  <c r="X38" i="37"/>
  <c r="W38" i="37"/>
  <c r="V38" i="37"/>
  <c r="U38" i="37"/>
  <c r="T38" i="37"/>
  <c r="S38" i="37"/>
  <c r="AB56" i="36"/>
  <c r="AA56" i="36"/>
  <c r="Z56" i="36"/>
  <c r="Y56" i="36"/>
  <c r="X56" i="36"/>
  <c r="W56" i="36"/>
  <c r="V56" i="36"/>
  <c r="U56" i="36"/>
  <c r="T56" i="36"/>
  <c r="S56" i="36"/>
  <c r="AB55" i="36"/>
  <c r="AA55" i="36"/>
  <c r="Z55" i="36"/>
  <c r="Y55" i="36"/>
  <c r="X55" i="36"/>
  <c r="W55" i="36"/>
  <c r="V55" i="36"/>
  <c r="U55" i="36"/>
  <c r="T55" i="36"/>
  <c r="S55" i="36"/>
  <c r="AB54" i="36"/>
  <c r="AA54" i="36"/>
  <c r="Z54" i="36"/>
  <c r="Y54" i="36"/>
  <c r="X54" i="36"/>
  <c r="W54" i="36"/>
  <c r="V54" i="36"/>
  <c r="U54" i="36"/>
  <c r="T54" i="36"/>
  <c r="S54" i="36"/>
  <c r="AB53" i="36"/>
  <c r="AA53" i="36"/>
  <c r="Z53" i="36"/>
  <c r="Y53" i="36"/>
  <c r="X53" i="36"/>
  <c r="W53" i="36"/>
  <c r="V53" i="36"/>
  <c r="U53" i="36"/>
  <c r="T53" i="36"/>
  <c r="S53" i="36"/>
  <c r="AB51" i="36"/>
  <c r="AA51" i="36"/>
  <c r="Z51" i="36"/>
  <c r="Y51" i="36"/>
  <c r="X51" i="36"/>
  <c r="W51" i="36"/>
  <c r="V51" i="36"/>
  <c r="U51" i="36"/>
  <c r="T51" i="36"/>
  <c r="S51" i="36"/>
  <c r="AC57" i="35"/>
  <c r="AB57" i="35"/>
  <c r="AA57" i="35"/>
  <c r="Z57" i="35"/>
  <c r="Y57" i="35"/>
  <c r="X57" i="35"/>
  <c r="W57" i="35"/>
  <c r="V57" i="35"/>
  <c r="U57" i="35"/>
  <c r="T57" i="35"/>
  <c r="AC56" i="35"/>
  <c r="AB56" i="35"/>
  <c r="AA56" i="35"/>
  <c r="Z56" i="35"/>
  <c r="Y56" i="35"/>
  <c r="X56" i="35"/>
  <c r="W56" i="35"/>
  <c r="V56" i="35"/>
  <c r="U56" i="35"/>
  <c r="T56" i="35"/>
  <c r="AC55" i="35"/>
  <c r="AB55" i="35"/>
  <c r="AA55" i="35"/>
  <c r="Z55" i="35"/>
  <c r="Y55" i="35"/>
  <c r="X55" i="35"/>
  <c r="W55" i="35"/>
  <c r="V55" i="35"/>
  <c r="U55" i="35"/>
  <c r="T55" i="35"/>
  <c r="AC54" i="35"/>
  <c r="AB54" i="35"/>
  <c r="AA54" i="35"/>
  <c r="Z54" i="35"/>
  <c r="Y54" i="35"/>
  <c r="X54" i="35"/>
  <c r="W54" i="35"/>
  <c r="V54" i="35"/>
  <c r="U54" i="35"/>
  <c r="T54" i="35"/>
  <c r="AC52" i="35"/>
  <c r="AB52" i="35"/>
  <c r="AA52" i="35"/>
  <c r="Z52" i="35"/>
  <c r="Y52" i="35"/>
  <c r="X52" i="35"/>
  <c r="W52" i="35"/>
  <c r="V52" i="35"/>
  <c r="U52" i="35"/>
  <c r="T52" i="35"/>
  <c r="AB74" i="30"/>
  <c r="AA74" i="30"/>
  <c r="Z74" i="30"/>
  <c r="Y74" i="30"/>
  <c r="X74" i="30"/>
  <c r="W74" i="30"/>
  <c r="V74" i="30"/>
  <c r="U74" i="30"/>
  <c r="T74" i="30"/>
  <c r="S74" i="30"/>
  <c r="AB73" i="30"/>
  <c r="AA73" i="30"/>
  <c r="Z73" i="30"/>
  <c r="Y73" i="30"/>
  <c r="X73" i="30"/>
  <c r="W73" i="30"/>
  <c r="V73" i="30"/>
  <c r="U73" i="30"/>
  <c r="T73" i="30"/>
  <c r="S73" i="30"/>
  <c r="AB72" i="30"/>
  <c r="AA72" i="30"/>
  <c r="Z72" i="30"/>
  <c r="Y72" i="30"/>
  <c r="X72" i="30"/>
  <c r="W72" i="30"/>
  <c r="V72" i="30"/>
  <c r="U72" i="30"/>
  <c r="T72" i="30"/>
  <c r="S72" i="30"/>
  <c r="AB71" i="30"/>
  <c r="AA71" i="30"/>
  <c r="Z71" i="30"/>
  <c r="Y71" i="30"/>
  <c r="X71" i="30"/>
  <c r="W71" i="30"/>
  <c r="V71" i="30"/>
  <c r="U71" i="30"/>
  <c r="T71" i="30"/>
  <c r="S71" i="30"/>
  <c r="AB90" i="34" l="1"/>
  <c r="AA90" i="34"/>
  <c r="Z90" i="34"/>
  <c r="Y90" i="34"/>
  <c r="X90" i="34"/>
  <c r="W90" i="34"/>
  <c r="V90" i="34"/>
  <c r="U90" i="34"/>
  <c r="T90" i="34"/>
  <c r="S90" i="34"/>
  <c r="AB50" i="34" l="1"/>
  <c r="AA50" i="34"/>
  <c r="S50" i="34"/>
  <c r="T50" i="34"/>
  <c r="U50" i="34"/>
  <c r="V50" i="34"/>
  <c r="W50" i="34"/>
  <c r="X50" i="34"/>
  <c r="Y50" i="34"/>
  <c r="Z50" i="34"/>
  <c r="L51" i="34"/>
  <c r="AF10" i="36" l="1"/>
  <c r="AP10" i="55" l="1"/>
  <c r="AN10" i="55"/>
  <c r="AJ10" i="55"/>
  <c r="AD10" i="55"/>
  <c r="AG10" i="55"/>
  <c r="AF10" i="55"/>
  <c r="AN10" i="54"/>
  <c r="AJ10" i="54"/>
  <c r="AD10" i="54"/>
  <c r="AG10" i="54"/>
  <c r="AF10" i="54"/>
  <c r="AJ10" i="51"/>
  <c r="AD10" i="51"/>
  <c r="AG10" i="51"/>
  <c r="AF10" i="51"/>
  <c r="AN10" i="51"/>
  <c r="AN10" i="50"/>
  <c r="AJ10" i="50"/>
  <c r="AD10" i="50"/>
  <c r="AG10" i="50"/>
  <c r="AF10" i="50"/>
  <c r="AN10" i="49"/>
  <c r="AJ10" i="49"/>
  <c r="AD10" i="49"/>
  <c r="AG10" i="49"/>
  <c r="AF10" i="49"/>
  <c r="AN10" i="47"/>
  <c r="AJ10" i="47"/>
  <c r="AD10" i="47"/>
  <c r="AG10" i="47"/>
  <c r="AF10" i="47"/>
  <c r="AN10" i="48"/>
  <c r="AJ10" i="48"/>
  <c r="AD10" i="48"/>
  <c r="AG10" i="48"/>
  <c r="AF10" i="48"/>
  <c r="AN10" i="46"/>
  <c r="AJ10" i="46"/>
  <c r="AD10" i="46"/>
  <c r="AG10" i="46"/>
  <c r="AF10" i="46"/>
  <c r="AN10" i="45"/>
  <c r="AL10" i="45"/>
  <c r="AK10" i="45"/>
  <c r="AJ10" i="45"/>
  <c r="AD10" i="45"/>
  <c r="AG10" i="45"/>
  <c r="AF10" i="45"/>
  <c r="AL10" i="41"/>
  <c r="AK10" i="41"/>
  <c r="AN10" i="41"/>
  <c r="AJ10" i="41"/>
  <c r="AD10" i="41"/>
  <c r="AG10" i="41"/>
  <c r="AF10" i="41"/>
  <c r="AN10" i="42"/>
  <c r="AJ10" i="42"/>
  <c r="AD10" i="42"/>
  <c r="AG10" i="42"/>
  <c r="AF10" i="42"/>
  <c r="AN10" i="40"/>
  <c r="AL10" i="40" l="1"/>
  <c r="AK10" i="40"/>
  <c r="AJ10" i="40"/>
  <c r="AD10" i="40"/>
  <c r="AG10" i="40"/>
  <c r="AF10" i="40"/>
  <c r="AN10" i="39"/>
  <c r="AJ10" i="39"/>
  <c r="AD10" i="39"/>
  <c r="AG10" i="39"/>
  <c r="AF10" i="39"/>
  <c r="AN10" i="38" l="1"/>
  <c r="AJ10" i="38"/>
  <c r="AD10" i="38"/>
  <c r="AG10" i="38"/>
  <c r="AF10" i="38"/>
  <c r="AN10" i="37"/>
  <c r="AJ10" i="37"/>
  <c r="AD10" i="37"/>
  <c r="AG10" i="37"/>
  <c r="AF10" i="37"/>
  <c r="AN10" i="36"/>
  <c r="AJ10" i="36"/>
  <c r="AD10" i="36"/>
  <c r="AG10" i="36"/>
  <c r="AO10" i="35"/>
  <c r="AK10" i="35"/>
  <c r="AE10" i="35"/>
  <c r="AH10" i="35"/>
  <c r="AG10" i="35"/>
  <c r="AN10" i="30" l="1"/>
  <c r="AJ10" i="30"/>
  <c r="AD10" i="30"/>
  <c r="AG10" i="30"/>
  <c r="AF10" i="30"/>
  <c r="AB50" i="55"/>
  <c r="AB44" i="55"/>
  <c r="AB45" i="55"/>
  <c r="AB46" i="55"/>
  <c r="AB47" i="55"/>
  <c r="AB48" i="55"/>
  <c r="AB49" i="55"/>
  <c r="AB19" i="55"/>
  <c r="AB20" i="55"/>
  <c r="AB21" i="55"/>
  <c r="AB22" i="55"/>
  <c r="AB23" i="55"/>
  <c r="AB24" i="55"/>
  <c r="AB25" i="55"/>
  <c r="AB26" i="55"/>
  <c r="AB27" i="55"/>
  <c r="AB28" i="55"/>
  <c r="AB29" i="55"/>
  <c r="AB30" i="55"/>
  <c r="AB31" i="55"/>
  <c r="AB32" i="55"/>
  <c r="AB33" i="55"/>
  <c r="AB34" i="55"/>
  <c r="AB35" i="55"/>
  <c r="AB36" i="55"/>
  <c r="AB37" i="55"/>
  <c r="AB18" i="55"/>
  <c r="AB19" i="54"/>
  <c r="AB20" i="54"/>
  <c r="AB21" i="54"/>
  <c r="AB22" i="54"/>
  <c r="AB23" i="54"/>
  <c r="AB18" i="54"/>
  <c r="AB19" i="51"/>
  <c r="AB20" i="51"/>
  <c r="AB21" i="51"/>
  <c r="AB22" i="51"/>
  <c r="AB23" i="51"/>
  <c r="AB24" i="51"/>
  <c r="AB25" i="51"/>
  <c r="AB26" i="51"/>
  <c r="AB27" i="51"/>
  <c r="AB28" i="51"/>
  <c r="AB35" i="51"/>
  <c r="AB18" i="51"/>
  <c r="AB19" i="50"/>
  <c r="AB20" i="50"/>
  <c r="AB21" i="50"/>
  <c r="AB22" i="50"/>
  <c r="AB23" i="50"/>
  <c r="AB24" i="50"/>
  <c r="AB18" i="50"/>
  <c r="AB19" i="49"/>
  <c r="AB20" i="49"/>
  <c r="AB21" i="49"/>
  <c r="AB22" i="49"/>
  <c r="AB23" i="49"/>
  <c r="AB24" i="49"/>
  <c r="AB25" i="49"/>
  <c r="AB26" i="49"/>
  <c r="AB27" i="49"/>
  <c r="AB28" i="49"/>
  <c r="AB29" i="49"/>
  <c r="AB30" i="49"/>
  <c r="AB31" i="49"/>
  <c r="AB18" i="49"/>
  <c r="AB19" i="47"/>
  <c r="AB20" i="47"/>
  <c r="AB21" i="47"/>
  <c r="AB22" i="47"/>
  <c r="AB23" i="47"/>
  <c r="AB24" i="47"/>
  <c r="AB25" i="47"/>
  <c r="AB18" i="47"/>
  <c r="AB19" i="48"/>
  <c r="AB20" i="48"/>
  <c r="AB21" i="48"/>
  <c r="AB22" i="48"/>
  <c r="AB23" i="48"/>
  <c r="AB24" i="48"/>
  <c r="AB25" i="48"/>
  <c r="AB26" i="48"/>
  <c r="AB27" i="48"/>
  <c r="AB28" i="48"/>
  <c r="AB29" i="48"/>
  <c r="AB30" i="48"/>
  <c r="AB31" i="48"/>
  <c r="AB32" i="48"/>
  <c r="AB33" i="48"/>
  <c r="AB34" i="48"/>
  <c r="AB35" i="48"/>
  <c r="AB36" i="48"/>
  <c r="AB37" i="48"/>
  <c r="AB38" i="48"/>
  <c r="AB39" i="48"/>
  <c r="AB40" i="48"/>
  <c r="AB18" i="48"/>
  <c r="AB19" i="46"/>
  <c r="AB20" i="46"/>
  <c r="AB21" i="46"/>
  <c r="AB22" i="46"/>
  <c r="AB23" i="46"/>
  <c r="AB24" i="46"/>
  <c r="AB25" i="46"/>
  <c r="AB26" i="46"/>
  <c r="AB27" i="46"/>
  <c r="AB28" i="46"/>
  <c r="AB29" i="46"/>
  <c r="AB30" i="46"/>
  <c r="AB31" i="46"/>
  <c r="AB18" i="46"/>
  <c r="AB96" i="45"/>
  <c r="AB98" i="45"/>
  <c r="AB99" i="45"/>
  <c r="AB102" i="45"/>
  <c r="AB103" i="45"/>
  <c r="AB104" i="45"/>
  <c r="AB105" i="45"/>
  <c r="AB106" i="45"/>
  <c r="AB107" i="45"/>
  <c r="AB108" i="45"/>
  <c r="AB109" i="45"/>
  <c r="AB110" i="45"/>
  <c r="AB111" i="45"/>
  <c r="AB112" i="45"/>
  <c r="AB113" i="45"/>
  <c r="AB114" i="45"/>
  <c r="AB115" i="45"/>
  <c r="AB116" i="45"/>
  <c r="AB117" i="45"/>
  <c r="AB118" i="45"/>
  <c r="AB119" i="45"/>
  <c r="AB120" i="45"/>
  <c r="AB19" i="45"/>
  <c r="AB20" i="41"/>
  <c r="AB21" i="41"/>
  <c r="AB22" i="41"/>
  <c r="AB23" i="41"/>
  <c r="AB24" i="41"/>
  <c r="AB25" i="41"/>
  <c r="AB26" i="41"/>
  <c r="AB27" i="41"/>
  <c r="AB28" i="41"/>
  <c r="AB29" i="41"/>
  <c r="AB30" i="41"/>
  <c r="AB31" i="41"/>
  <c r="AB32" i="41"/>
  <c r="AB33" i="41"/>
  <c r="AB34" i="41"/>
  <c r="AB35" i="41"/>
  <c r="AB36" i="41"/>
  <c r="AB37" i="41"/>
  <c r="AB38" i="41"/>
  <c r="AB39" i="41"/>
  <c r="AB40" i="41"/>
  <c r="AB41" i="41"/>
  <c r="AB42" i="41"/>
  <c r="AB43" i="41"/>
  <c r="AB44" i="41"/>
  <c r="AB45" i="41"/>
  <c r="AB46" i="41"/>
  <c r="AB47" i="41"/>
  <c r="AB48" i="41"/>
  <c r="AB49" i="41"/>
  <c r="AB50" i="41"/>
  <c r="AB51" i="41"/>
  <c r="AB52" i="41"/>
  <c r="AB53" i="41"/>
  <c r="AB54" i="41"/>
  <c r="AB55" i="41"/>
  <c r="AB56" i="41"/>
  <c r="AB57" i="41"/>
  <c r="AB58" i="41"/>
  <c r="AB59" i="41"/>
  <c r="AB60" i="41"/>
  <c r="AB61" i="41"/>
  <c r="AB62" i="41"/>
  <c r="AB63" i="41"/>
  <c r="AB64" i="41"/>
  <c r="AB65" i="41"/>
  <c r="AB66" i="41"/>
  <c r="AB67" i="41"/>
  <c r="AB68" i="41"/>
  <c r="AB70" i="41"/>
  <c r="AB71" i="41"/>
  <c r="AB73" i="41"/>
  <c r="AB74" i="41"/>
  <c r="AB75" i="41"/>
  <c r="AB76" i="41"/>
  <c r="AB78" i="41"/>
  <c r="AB19" i="41"/>
  <c r="AB19" i="42"/>
  <c r="AB20" i="42"/>
  <c r="AB21" i="42"/>
  <c r="AB22" i="42"/>
  <c r="AB23" i="42"/>
  <c r="AB24" i="42"/>
  <c r="AB25" i="42"/>
  <c r="AB26" i="42"/>
  <c r="AB27" i="42"/>
  <c r="AB28" i="42"/>
  <c r="AB29" i="42"/>
  <c r="AB30" i="42"/>
  <c r="AB31" i="42"/>
  <c r="AB32" i="42"/>
  <c r="AB33" i="42"/>
  <c r="AB34" i="42"/>
  <c r="AB35" i="42"/>
  <c r="AB36" i="42"/>
  <c r="AB37" i="42"/>
  <c r="AB38" i="42"/>
  <c r="AB39" i="42"/>
  <c r="AB40" i="42"/>
  <c r="AB47" i="42"/>
  <c r="AB18" i="42"/>
  <c r="AB20" i="40"/>
  <c r="AB21" i="40"/>
  <c r="AB22" i="40"/>
  <c r="AB23" i="40"/>
  <c r="AB24" i="40"/>
  <c r="AB25" i="40"/>
  <c r="AB26" i="40"/>
  <c r="AB27" i="40"/>
  <c r="AB28" i="40"/>
  <c r="AB29" i="40"/>
  <c r="AB30" i="40"/>
  <c r="AB31" i="40"/>
  <c r="AB32" i="40"/>
  <c r="AB33" i="40"/>
  <c r="AB34" i="40"/>
  <c r="AB35" i="40"/>
  <c r="AB36" i="40"/>
  <c r="AB37" i="40"/>
  <c r="AB38" i="40"/>
  <c r="AB39" i="40"/>
  <c r="AB40" i="40"/>
  <c r="AB41" i="40"/>
  <c r="AB42" i="40"/>
  <c r="AB43" i="40"/>
  <c r="AB44" i="40"/>
  <c r="AB45" i="40"/>
  <c r="AB46" i="40"/>
  <c r="AB47" i="40"/>
  <c r="AB48" i="40"/>
  <c r="AB49" i="40"/>
  <c r="AB50" i="40"/>
  <c r="AB51" i="40"/>
  <c r="AB52" i="40"/>
  <c r="AB53" i="40"/>
  <c r="AB54" i="40"/>
  <c r="AB55" i="40"/>
  <c r="AB56" i="40"/>
  <c r="AB57" i="40"/>
  <c r="AB58" i="40"/>
  <c r="AB59" i="40"/>
  <c r="AB60" i="40"/>
  <c r="AB61" i="40"/>
  <c r="AB62" i="40"/>
  <c r="AB63" i="40"/>
  <c r="AB64" i="40"/>
  <c r="AB65" i="40"/>
  <c r="AB66" i="40"/>
  <c r="AB67" i="40"/>
  <c r="AB68" i="40"/>
  <c r="AB69" i="40"/>
  <c r="AB70" i="40"/>
  <c r="AB71" i="40"/>
  <c r="AB74" i="40"/>
  <c r="AB76" i="40"/>
  <c r="AB77" i="40"/>
  <c r="AB79" i="40"/>
  <c r="AB80" i="40"/>
  <c r="AB81" i="40"/>
  <c r="AB82" i="40"/>
  <c r="AB83" i="40"/>
  <c r="AB84" i="40"/>
  <c r="AB85" i="40"/>
  <c r="AB86" i="40"/>
  <c r="AB87" i="40"/>
  <c r="AB88" i="40"/>
  <c r="AB89" i="40"/>
  <c r="AB90" i="40"/>
  <c r="AB91" i="40"/>
  <c r="AB92" i="40"/>
  <c r="AB93" i="40"/>
  <c r="AB94" i="40"/>
  <c r="AB95" i="40"/>
  <c r="AB96" i="40"/>
  <c r="AB19" i="40"/>
  <c r="AB19" i="38"/>
  <c r="AB20" i="38"/>
  <c r="AB21" i="38"/>
  <c r="AB22" i="38"/>
  <c r="AB23" i="38"/>
  <c r="AB24" i="38"/>
  <c r="AB25" i="38"/>
  <c r="AB26" i="38"/>
  <c r="AB27" i="38"/>
  <c r="AB28" i="38"/>
  <c r="AB29" i="38"/>
  <c r="AB30" i="38"/>
  <c r="AB31" i="38"/>
  <c r="AB32" i="38"/>
  <c r="AB33" i="38"/>
  <c r="AB34" i="38"/>
  <c r="AB35" i="38"/>
  <c r="AB36" i="38"/>
  <c r="AB37" i="38"/>
  <c r="AB38" i="38"/>
  <c r="AB39" i="38"/>
  <c r="AB40" i="38"/>
  <c r="AB41" i="38"/>
  <c r="AB42" i="38"/>
  <c r="AB43" i="38"/>
  <c r="AB44" i="38"/>
  <c r="AB45" i="38"/>
  <c r="AB46" i="38"/>
  <c r="AB47" i="38"/>
  <c r="AB48" i="38"/>
  <c r="AB49" i="38"/>
  <c r="AB50" i="38"/>
  <c r="AB51" i="38"/>
  <c r="AB52" i="38"/>
  <c r="AB53" i="38"/>
  <c r="AB54" i="38"/>
  <c r="AB55" i="38"/>
  <c r="AB62" i="38"/>
  <c r="AB18" i="38"/>
  <c r="AB19" i="37"/>
  <c r="AB20" i="37"/>
  <c r="AB21" i="37"/>
  <c r="AB22" i="37"/>
  <c r="AB23" i="37"/>
  <c r="AB24" i="37"/>
  <c r="AB25" i="37"/>
  <c r="AB26" i="37"/>
  <c r="AB27" i="37"/>
  <c r="AB28" i="37"/>
  <c r="AB29" i="37"/>
  <c r="AB30" i="37"/>
  <c r="AB31" i="37"/>
  <c r="AB32" i="37"/>
  <c r="AB33" i="37"/>
  <c r="AB34" i="37"/>
  <c r="AB35" i="37"/>
  <c r="AB36" i="37"/>
  <c r="AB37" i="37"/>
  <c r="AB44" i="37"/>
  <c r="AB18" i="37"/>
  <c r="AB19" i="36"/>
  <c r="AB20" i="36"/>
  <c r="AB21" i="36"/>
  <c r="AB22" i="36"/>
  <c r="AB23" i="36"/>
  <c r="AB24" i="36"/>
  <c r="AB25" i="36"/>
  <c r="AB26" i="36"/>
  <c r="AB27" i="36"/>
  <c r="AB28" i="36"/>
  <c r="AB29" i="36"/>
  <c r="AB30" i="36"/>
  <c r="AB31" i="36"/>
  <c r="AB32" i="36"/>
  <c r="AB33" i="36"/>
  <c r="AB34" i="36"/>
  <c r="AB35" i="36"/>
  <c r="AB36" i="36"/>
  <c r="AB37" i="36"/>
  <c r="AB38" i="36"/>
  <c r="AB39" i="36"/>
  <c r="AB40" i="36"/>
  <c r="AB41" i="36"/>
  <c r="AB42" i="36"/>
  <c r="AB43" i="36"/>
  <c r="AB44" i="36"/>
  <c r="AB45" i="36"/>
  <c r="AB46" i="36"/>
  <c r="AB47" i="36"/>
  <c r="AB48" i="36"/>
  <c r="AB49" i="36"/>
  <c r="AB50" i="36"/>
  <c r="AB57" i="36"/>
  <c r="AB18" i="36"/>
  <c r="AC19" i="35"/>
  <c r="AC20" i="35"/>
  <c r="AC21" i="35"/>
  <c r="AC22" i="35"/>
  <c r="AC23" i="35"/>
  <c r="AC24" i="35"/>
  <c r="AC25" i="35"/>
  <c r="AC26" i="35"/>
  <c r="AC27" i="35"/>
  <c r="AC28" i="35"/>
  <c r="AC29" i="35"/>
  <c r="AC30" i="35"/>
  <c r="AC31" i="35"/>
  <c r="AC32" i="35"/>
  <c r="AC33" i="35"/>
  <c r="AC34" i="35"/>
  <c r="AC35" i="35"/>
  <c r="AC36" i="35"/>
  <c r="AC37" i="35"/>
  <c r="AC38" i="35"/>
  <c r="AC39" i="35"/>
  <c r="AC40" i="35"/>
  <c r="AC41" i="35"/>
  <c r="AC42" i="35"/>
  <c r="AC43" i="35"/>
  <c r="AC44" i="35"/>
  <c r="AC45" i="35"/>
  <c r="AC46" i="35"/>
  <c r="AC47" i="35"/>
  <c r="AC48" i="35"/>
  <c r="AC49" i="35"/>
  <c r="AC50" i="35"/>
  <c r="AC51" i="35"/>
  <c r="AC59" i="35"/>
  <c r="AC18" i="35"/>
  <c r="AB19" i="30"/>
  <c r="AB20" i="30"/>
  <c r="AB21" i="30"/>
  <c r="AB22" i="30"/>
  <c r="AB23" i="30"/>
  <c r="AB24" i="30"/>
  <c r="AB25" i="30"/>
  <c r="AB26" i="30"/>
  <c r="AB27" i="30"/>
  <c r="AB28" i="30"/>
  <c r="AB29" i="30"/>
  <c r="AB30" i="30"/>
  <c r="AB31" i="30"/>
  <c r="AB32" i="30"/>
  <c r="AB33" i="30"/>
  <c r="AB34" i="30"/>
  <c r="AB35" i="30"/>
  <c r="AB36" i="30"/>
  <c r="AB37" i="30"/>
  <c r="AB38" i="30"/>
  <c r="AB39" i="30"/>
  <c r="AB40" i="30"/>
  <c r="AB41" i="30"/>
  <c r="AB42" i="30"/>
  <c r="AB43" i="30"/>
  <c r="AB44" i="30"/>
  <c r="AB45" i="30"/>
  <c r="AB46" i="30"/>
  <c r="AB47" i="30"/>
  <c r="AB48" i="30"/>
  <c r="AB49" i="30"/>
  <c r="AB50" i="30"/>
  <c r="AB51" i="30"/>
  <c r="AB52" i="30"/>
  <c r="AB53" i="30"/>
  <c r="AB76" i="30"/>
  <c r="AB18" i="30"/>
  <c r="AB111" i="34"/>
  <c r="AB20" i="34"/>
  <c r="AB21" i="34"/>
  <c r="AB22" i="34"/>
  <c r="AB23" i="34"/>
  <c r="AB24" i="34"/>
  <c r="AM10" i="34" s="1"/>
  <c r="AB25" i="34"/>
  <c r="AB26" i="34"/>
  <c r="AB27" i="34"/>
  <c r="AB28" i="34"/>
  <c r="AB29" i="34"/>
  <c r="AB30" i="34"/>
  <c r="AB31" i="34"/>
  <c r="AB32" i="34"/>
  <c r="AB33" i="34"/>
  <c r="AB34" i="34"/>
  <c r="AB35" i="34"/>
  <c r="AB36" i="34"/>
  <c r="AB37" i="34"/>
  <c r="AB38" i="34"/>
  <c r="AB39" i="34"/>
  <c r="AB40" i="34"/>
  <c r="AB41" i="34"/>
  <c r="AB42" i="34"/>
  <c r="AB43" i="34"/>
  <c r="AB44" i="34"/>
  <c r="AB45" i="34"/>
  <c r="AB46" i="34"/>
  <c r="AB47" i="34"/>
  <c r="AB48" i="34"/>
  <c r="AB49" i="34"/>
  <c r="AB52" i="34"/>
  <c r="AB53" i="34"/>
  <c r="AB54" i="34"/>
  <c r="AB55" i="34"/>
  <c r="AB56" i="34"/>
  <c r="AB57" i="34"/>
  <c r="AB58" i="34"/>
  <c r="AB59" i="34"/>
  <c r="AB60" i="34"/>
  <c r="AB61" i="34"/>
  <c r="AB62" i="34"/>
  <c r="AB63" i="34"/>
  <c r="AB64" i="34"/>
  <c r="AB65" i="34"/>
  <c r="AB66" i="34"/>
  <c r="AB67" i="34"/>
  <c r="AB68" i="34"/>
  <c r="AB69" i="34"/>
  <c r="AB70" i="34"/>
  <c r="AB89" i="34"/>
  <c r="AB91" i="34"/>
  <c r="AB92" i="34"/>
  <c r="AB93" i="34"/>
  <c r="AB94" i="34"/>
  <c r="AB95" i="34"/>
  <c r="AB96" i="34"/>
  <c r="AB97" i="34"/>
  <c r="AB98" i="34"/>
  <c r="AB99" i="34"/>
  <c r="AB100" i="34"/>
  <c r="AB101" i="34"/>
  <c r="AB102" i="34"/>
  <c r="AB103" i="34"/>
  <c r="AB104" i="34"/>
  <c r="AB105" i="34"/>
  <c r="AB106" i="34"/>
  <c r="AB107" i="34"/>
  <c r="AB108" i="34"/>
  <c r="AB19" i="34"/>
  <c r="AM10" i="40" l="1"/>
  <c r="AM10" i="41"/>
  <c r="AM10" i="42"/>
  <c r="AM10" i="30"/>
  <c r="AM10" i="55"/>
  <c r="AM10" i="54"/>
  <c r="AM10" i="51"/>
  <c r="AM10" i="50"/>
  <c r="AM10" i="49"/>
  <c r="AM10" i="47"/>
  <c r="AM10" i="48"/>
  <c r="AM10" i="46"/>
  <c r="AM10" i="45"/>
  <c r="AM10" i="38"/>
  <c r="AM10" i="37"/>
  <c r="AM10" i="36"/>
  <c r="AN10" i="35"/>
  <c r="AP10" i="34"/>
  <c r="AN10" i="34"/>
  <c r="AJ10" i="34"/>
  <c r="AD10" i="34"/>
  <c r="AI10" i="34"/>
  <c r="AG10" i="34" l="1"/>
  <c r="AF10" i="34" l="1"/>
  <c r="AA66" i="41" l="1"/>
  <c r="Z66" i="41"/>
  <c r="Y66" i="41"/>
  <c r="X66" i="41"/>
  <c r="W66" i="41"/>
  <c r="V66" i="41"/>
  <c r="U66" i="41"/>
  <c r="T66" i="41"/>
  <c r="S66" i="41"/>
  <c r="AA63" i="41"/>
  <c r="Z63" i="41"/>
  <c r="Y63" i="41"/>
  <c r="X63" i="41"/>
  <c r="W63" i="41"/>
  <c r="V63" i="41"/>
  <c r="U63" i="41"/>
  <c r="T63" i="41"/>
  <c r="S63" i="41"/>
  <c r="AA64" i="41"/>
  <c r="Z64" i="41"/>
  <c r="Y64" i="41"/>
  <c r="X64" i="41"/>
  <c r="W64" i="41"/>
  <c r="V64" i="41"/>
  <c r="U64" i="41"/>
  <c r="T64" i="41"/>
  <c r="S64" i="41"/>
  <c r="AA65" i="41"/>
  <c r="Z65" i="41"/>
  <c r="Y65" i="41"/>
  <c r="X65" i="41"/>
  <c r="W65" i="41"/>
  <c r="V65" i="41"/>
  <c r="U65" i="41"/>
  <c r="T65" i="41"/>
  <c r="S65" i="41"/>
  <c r="AA60" i="41"/>
  <c r="Z60" i="41"/>
  <c r="Y60" i="41"/>
  <c r="X60" i="41"/>
  <c r="W60" i="41"/>
  <c r="V60" i="41"/>
  <c r="U60" i="41"/>
  <c r="T60" i="41"/>
  <c r="S60" i="41"/>
  <c r="AA61" i="41"/>
  <c r="Z61" i="41"/>
  <c r="Y61" i="41"/>
  <c r="X61" i="41"/>
  <c r="W61" i="41"/>
  <c r="V61" i="41"/>
  <c r="U61" i="41"/>
  <c r="T61" i="41"/>
  <c r="S61" i="41"/>
  <c r="AA62" i="41"/>
  <c r="Z62" i="41"/>
  <c r="Y62" i="41"/>
  <c r="X62" i="41"/>
  <c r="W62" i="41"/>
  <c r="V62" i="41"/>
  <c r="U62" i="41"/>
  <c r="T62" i="41"/>
  <c r="S62" i="41"/>
  <c r="AA56" i="41"/>
  <c r="Z56" i="41"/>
  <c r="Y56" i="41"/>
  <c r="X56" i="41"/>
  <c r="W56" i="41"/>
  <c r="V56" i="41"/>
  <c r="U56" i="41"/>
  <c r="T56" i="41"/>
  <c r="S56" i="41"/>
  <c r="AA57" i="41"/>
  <c r="Z57" i="41"/>
  <c r="Y57" i="41"/>
  <c r="X57" i="41"/>
  <c r="W57" i="41"/>
  <c r="V57" i="41"/>
  <c r="U57" i="41"/>
  <c r="T57" i="41"/>
  <c r="S57" i="41"/>
  <c r="AA58" i="41"/>
  <c r="Z58" i="41"/>
  <c r="Y58" i="41"/>
  <c r="X58" i="41"/>
  <c r="W58" i="41"/>
  <c r="V58" i="41"/>
  <c r="U58" i="41"/>
  <c r="T58" i="41"/>
  <c r="S58" i="41"/>
  <c r="AA59" i="41"/>
  <c r="Z59" i="41"/>
  <c r="Y59" i="41"/>
  <c r="X59" i="41"/>
  <c r="W59" i="41"/>
  <c r="V59" i="41"/>
  <c r="U59" i="41"/>
  <c r="T59" i="41"/>
  <c r="S59" i="41"/>
  <c r="AA52" i="41"/>
  <c r="Z52" i="41"/>
  <c r="Y52" i="41"/>
  <c r="X52" i="41"/>
  <c r="W52" i="41"/>
  <c r="V52" i="41"/>
  <c r="U52" i="41"/>
  <c r="T52" i="41"/>
  <c r="S52" i="41"/>
  <c r="AA53" i="41"/>
  <c r="Z53" i="41"/>
  <c r="Y53" i="41"/>
  <c r="X53" i="41"/>
  <c r="W53" i="41"/>
  <c r="V53" i="41"/>
  <c r="U53" i="41"/>
  <c r="T53" i="41"/>
  <c r="S53" i="41"/>
  <c r="AA54" i="41"/>
  <c r="Z54" i="41"/>
  <c r="Y54" i="41"/>
  <c r="X54" i="41"/>
  <c r="W54" i="41"/>
  <c r="V54" i="41"/>
  <c r="U54" i="41"/>
  <c r="T54" i="41"/>
  <c r="S54" i="41"/>
  <c r="AA55" i="41"/>
  <c r="Z55" i="41"/>
  <c r="Y55" i="41"/>
  <c r="X55" i="41"/>
  <c r="W55" i="41"/>
  <c r="V55" i="41"/>
  <c r="U55" i="41"/>
  <c r="T55" i="41"/>
  <c r="S55" i="41"/>
  <c r="AA66" i="40"/>
  <c r="Z66" i="40"/>
  <c r="Y66" i="40"/>
  <c r="X66" i="40"/>
  <c r="W66" i="40"/>
  <c r="V66" i="40"/>
  <c r="U66" i="40"/>
  <c r="T66" i="40"/>
  <c r="S66" i="40"/>
  <c r="AA67" i="40"/>
  <c r="Z67" i="40"/>
  <c r="Y67" i="40"/>
  <c r="X67" i="40"/>
  <c r="W67" i="40"/>
  <c r="V67" i="40"/>
  <c r="U67" i="40"/>
  <c r="T67" i="40"/>
  <c r="S67" i="40"/>
  <c r="AA68" i="40"/>
  <c r="Z68" i="40"/>
  <c r="Y68" i="40"/>
  <c r="X68" i="40"/>
  <c r="W68" i="40"/>
  <c r="V68" i="40"/>
  <c r="U68" i="40"/>
  <c r="T68" i="40"/>
  <c r="S68" i="40"/>
  <c r="AA69" i="40"/>
  <c r="Z69" i="40"/>
  <c r="Y69" i="40"/>
  <c r="X69" i="40"/>
  <c r="W69" i="40"/>
  <c r="V69" i="40"/>
  <c r="U69" i="40"/>
  <c r="T69" i="40"/>
  <c r="S69" i="40"/>
  <c r="AA70" i="40"/>
  <c r="Z70" i="40"/>
  <c r="Y70" i="40"/>
  <c r="X70" i="40"/>
  <c r="W70" i="40"/>
  <c r="V70" i="40"/>
  <c r="U70" i="40"/>
  <c r="T70" i="40"/>
  <c r="S70" i="40"/>
  <c r="AA63" i="40"/>
  <c r="Z63" i="40"/>
  <c r="Y63" i="40"/>
  <c r="X63" i="40"/>
  <c r="W63" i="40"/>
  <c r="V63" i="40"/>
  <c r="U63" i="40"/>
  <c r="T63" i="40"/>
  <c r="S63" i="40"/>
  <c r="AA64" i="40"/>
  <c r="Z64" i="40"/>
  <c r="Y64" i="40"/>
  <c r="X64" i="40"/>
  <c r="W64" i="40"/>
  <c r="V64" i="40"/>
  <c r="U64" i="40"/>
  <c r="T64" i="40"/>
  <c r="S64" i="40"/>
  <c r="AA65" i="40"/>
  <c r="Z65" i="40"/>
  <c r="Y65" i="40"/>
  <c r="X65" i="40"/>
  <c r="W65" i="40"/>
  <c r="V65" i="40"/>
  <c r="U65" i="40"/>
  <c r="T65" i="40"/>
  <c r="S65" i="40"/>
  <c r="AA60" i="40"/>
  <c r="Z60" i="40"/>
  <c r="Y60" i="40"/>
  <c r="X60" i="40"/>
  <c r="W60" i="40"/>
  <c r="V60" i="40"/>
  <c r="U60" i="40"/>
  <c r="T60" i="40"/>
  <c r="S60" i="40"/>
  <c r="AA61" i="40"/>
  <c r="Z61" i="40"/>
  <c r="Y61" i="40"/>
  <c r="X61" i="40"/>
  <c r="W61" i="40"/>
  <c r="V61" i="40"/>
  <c r="U61" i="40"/>
  <c r="T61" i="40"/>
  <c r="S61" i="40"/>
  <c r="AA62" i="40"/>
  <c r="Z62" i="40"/>
  <c r="Y62" i="40"/>
  <c r="X62" i="40"/>
  <c r="W62" i="40"/>
  <c r="V62" i="40"/>
  <c r="U62" i="40"/>
  <c r="T62" i="40"/>
  <c r="S62" i="40"/>
  <c r="AA56" i="40"/>
  <c r="Z56" i="40"/>
  <c r="Y56" i="40"/>
  <c r="X56" i="40"/>
  <c r="W56" i="40"/>
  <c r="V56" i="40"/>
  <c r="U56" i="40"/>
  <c r="T56" i="40"/>
  <c r="S56" i="40"/>
  <c r="AA57" i="40"/>
  <c r="Z57" i="40"/>
  <c r="Y57" i="40"/>
  <c r="X57" i="40"/>
  <c r="W57" i="40"/>
  <c r="V57" i="40"/>
  <c r="U57" i="40"/>
  <c r="T57" i="40"/>
  <c r="S57" i="40"/>
  <c r="AA58" i="40"/>
  <c r="Z58" i="40"/>
  <c r="Y58" i="40"/>
  <c r="X58" i="40"/>
  <c r="W58" i="40"/>
  <c r="V58" i="40"/>
  <c r="U58" i="40"/>
  <c r="T58" i="40"/>
  <c r="S58" i="40"/>
  <c r="AA59" i="40"/>
  <c r="Z59" i="40"/>
  <c r="Y59" i="40"/>
  <c r="X59" i="40"/>
  <c r="W59" i="40"/>
  <c r="V59" i="40"/>
  <c r="U59" i="40"/>
  <c r="T59" i="40"/>
  <c r="S59" i="40"/>
  <c r="AA53" i="40"/>
  <c r="Z53" i="40"/>
  <c r="Y53" i="40"/>
  <c r="X53" i="40"/>
  <c r="W53" i="40"/>
  <c r="V53" i="40"/>
  <c r="U53" i="40"/>
  <c r="T53" i="40"/>
  <c r="S53" i="40"/>
  <c r="AA54" i="40"/>
  <c r="Z54" i="40"/>
  <c r="Y54" i="40"/>
  <c r="X54" i="40"/>
  <c r="W54" i="40"/>
  <c r="V54" i="40"/>
  <c r="U54" i="40"/>
  <c r="T54" i="40"/>
  <c r="S54" i="40"/>
  <c r="AA55" i="40"/>
  <c r="Z55" i="40"/>
  <c r="Y55" i="40"/>
  <c r="X55" i="40"/>
  <c r="W55" i="40"/>
  <c r="V55" i="40"/>
  <c r="U55" i="40"/>
  <c r="T55" i="40"/>
  <c r="S55" i="40"/>
  <c r="AA65" i="34"/>
  <c r="Z65" i="34"/>
  <c r="Y65" i="34"/>
  <c r="X65" i="34"/>
  <c r="W65" i="34"/>
  <c r="V65" i="34"/>
  <c r="U65" i="34"/>
  <c r="T65" i="34"/>
  <c r="S65" i="34"/>
  <c r="AA66" i="34"/>
  <c r="Z66" i="34"/>
  <c r="Y66" i="34"/>
  <c r="X66" i="34"/>
  <c r="W66" i="34"/>
  <c r="V66" i="34"/>
  <c r="U66" i="34"/>
  <c r="T66" i="34"/>
  <c r="S66" i="34"/>
  <c r="S67" i="34"/>
  <c r="T67" i="34"/>
  <c r="U67" i="34"/>
  <c r="V67" i="34"/>
  <c r="W67" i="34"/>
  <c r="X67" i="34"/>
  <c r="Y67" i="34"/>
  <c r="Z67" i="34"/>
  <c r="AA67" i="34"/>
  <c r="AA68" i="34"/>
  <c r="Z68" i="34"/>
  <c r="Y68" i="34"/>
  <c r="X68" i="34"/>
  <c r="W68" i="34"/>
  <c r="V68" i="34"/>
  <c r="U68" i="34"/>
  <c r="T68" i="34"/>
  <c r="S68" i="34"/>
  <c r="AA69" i="34"/>
  <c r="Z69" i="34"/>
  <c r="Y69" i="34"/>
  <c r="X69" i="34"/>
  <c r="W69" i="34"/>
  <c r="V69" i="34"/>
  <c r="U69" i="34"/>
  <c r="T69" i="34"/>
  <c r="S69" i="34"/>
  <c r="AA64" i="34"/>
  <c r="Z64" i="34"/>
  <c r="Y64" i="34"/>
  <c r="X64" i="34"/>
  <c r="W64" i="34"/>
  <c r="V64" i="34"/>
  <c r="U64" i="34"/>
  <c r="T64" i="34"/>
  <c r="S64" i="34"/>
  <c r="AA59" i="34"/>
  <c r="Z59" i="34"/>
  <c r="Y59" i="34"/>
  <c r="X59" i="34"/>
  <c r="W59" i="34"/>
  <c r="V59" i="34"/>
  <c r="U59" i="34"/>
  <c r="T59" i="34"/>
  <c r="S59" i="34"/>
  <c r="AA60" i="34"/>
  <c r="Z60" i="34"/>
  <c r="Y60" i="34"/>
  <c r="X60" i="34"/>
  <c r="W60" i="34"/>
  <c r="V60" i="34"/>
  <c r="U60" i="34"/>
  <c r="T60" i="34"/>
  <c r="S60" i="34"/>
  <c r="AA61" i="34"/>
  <c r="Z61" i="34"/>
  <c r="Y61" i="34"/>
  <c r="X61" i="34"/>
  <c r="W61" i="34"/>
  <c r="V61" i="34"/>
  <c r="U61" i="34"/>
  <c r="T61" i="34"/>
  <c r="S61" i="34"/>
  <c r="AA62" i="34"/>
  <c r="Z62" i="34"/>
  <c r="Y62" i="34"/>
  <c r="X62" i="34"/>
  <c r="W62" i="34"/>
  <c r="V62" i="34"/>
  <c r="U62" i="34"/>
  <c r="T62" i="34"/>
  <c r="S62" i="34"/>
  <c r="AA63" i="34"/>
  <c r="Z63" i="34"/>
  <c r="Y63" i="34"/>
  <c r="X63" i="34"/>
  <c r="W63" i="34"/>
  <c r="V63" i="34"/>
  <c r="U63" i="34"/>
  <c r="T63" i="34"/>
  <c r="S63" i="34"/>
  <c r="AA55" i="34"/>
  <c r="Z55" i="34"/>
  <c r="Y55" i="34"/>
  <c r="X55" i="34"/>
  <c r="W55" i="34"/>
  <c r="V55" i="34"/>
  <c r="U55" i="34"/>
  <c r="T55" i="34"/>
  <c r="S55" i="34"/>
  <c r="AA56" i="34"/>
  <c r="Z56" i="34"/>
  <c r="Y56" i="34"/>
  <c r="X56" i="34"/>
  <c r="W56" i="34"/>
  <c r="V56" i="34"/>
  <c r="U56" i="34"/>
  <c r="T56" i="34"/>
  <c r="S56" i="34"/>
  <c r="AA57" i="34"/>
  <c r="Z57" i="34"/>
  <c r="Y57" i="34"/>
  <c r="X57" i="34"/>
  <c r="W57" i="34"/>
  <c r="V57" i="34"/>
  <c r="U57" i="34"/>
  <c r="T57" i="34"/>
  <c r="S57" i="34"/>
  <c r="AA58" i="34"/>
  <c r="Z58" i="34"/>
  <c r="Y58" i="34"/>
  <c r="X58" i="34"/>
  <c r="W58" i="34"/>
  <c r="V58" i="34"/>
  <c r="U58" i="34"/>
  <c r="T58" i="34"/>
  <c r="S58" i="34"/>
  <c r="AA48" i="34"/>
  <c r="Z48" i="34"/>
  <c r="Y48" i="34"/>
  <c r="X48" i="34"/>
  <c r="W48" i="34"/>
  <c r="V48" i="34"/>
  <c r="U48" i="34"/>
  <c r="T48" i="34"/>
  <c r="S48" i="34"/>
  <c r="AA49" i="34"/>
  <c r="Z49" i="34"/>
  <c r="Y49" i="34"/>
  <c r="X49" i="34"/>
  <c r="W49" i="34"/>
  <c r="V49" i="34"/>
  <c r="U49" i="34"/>
  <c r="T49" i="34"/>
  <c r="S49" i="34"/>
  <c r="AA52" i="34"/>
  <c r="Z52" i="34"/>
  <c r="Y52" i="34"/>
  <c r="X52" i="34"/>
  <c r="W52" i="34"/>
  <c r="V52" i="34"/>
  <c r="U52" i="34"/>
  <c r="T52" i="34"/>
  <c r="S52" i="34"/>
  <c r="AA53" i="34"/>
  <c r="Z53" i="34"/>
  <c r="Y53" i="34"/>
  <c r="X53" i="34"/>
  <c r="W53" i="34"/>
  <c r="V53" i="34"/>
  <c r="U53" i="34"/>
  <c r="T53" i="34"/>
  <c r="S53" i="34"/>
  <c r="AA54" i="34"/>
  <c r="Z54" i="34"/>
  <c r="Y54" i="34"/>
  <c r="X54" i="34"/>
  <c r="W54" i="34"/>
  <c r="V54" i="34"/>
  <c r="U54" i="34"/>
  <c r="T54" i="34"/>
  <c r="S54" i="34"/>
  <c r="AA48" i="41" l="1"/>
  <c r="Z48" i="41"/>
  <c r="Y48" i="41"/>
  <c r="X48" i="41"/>
  <c r="W48" i="41"/>
  <c r="V48" i="41"/>
  <c r="U48" i="41"/>
  <c r="T48" i="41"/>
  <c r="S48" i="41"/>
  <c r="AA49" i="41"/>
  <c r="Z49" i="41"/>
  <c r="Y49" i="41"/>
  <c r="X49" i="41"/>
  <c r="W49" i="41"/>
  <c r="V49" i="41"/>
  <c r="U49" i="41"/>
  <c r="T49" i="41"/>
  <c r="S49" i="41"/>
  <c r="AA50" i="41"/>
  <c r="Z50" i="41"/>
  <c r="Y50" i="41"/>
  <c r="X50" i="41"/>
  <c r="W50" i="41"/>
  <c r="V50" i="41"/>
  <c r="U50" i="41"/>
  <c r="T50" i="41"/>
  <c r="S50" i="41"/>
  <c r="AA51" i="41"/>
  <c r="Z51" i="41"/>
  <c r="Y51" i="41"/>
  <c r="X51" i="41"/>
  <c r="W51" i="41"/>
  <c r="V51" i="41"/>
  <c r="U51" i="41"/>
  <c r="T51" i="41"/>
  <c r="S51" i="41"/>
  <c r="AA45" i="41"/>
  <c r="Z45" i="41"/>
  <c r="Y45" i="41"/>
  <c r="X45" i="41"/>
  <c r="W45" i="41"/>
  <c r="V45" i="41"/>
  <c r="U45" i="41"/>
  <c r="T45" i="41"/>
  <c r="S45" i="41"/>
  <c r="AA46" i="41"/>
  <c r="Z46" i="41"/>
  <c r="Y46" i="41"/>
  <c r="X46" i="41"/>
  <c r="W46" i="41"/>
  <c r="V46" i="41"/>
  <c r="U46" i="41"/>
  <c r="T46" i="41"/>
  <c r="S46" i="41"/>
  <c r="AA47" i="41"/>
  <c r="Z47" i="41"/>
  <c r="Y47" i="41"/>
  <c r="X47" i="41"/>
  <c r="W47" i="41"/>
  <c r="V47" i="41"/>
  <c r="U47" i="41"/>
  <c r="T47" i="41"/>
  <c r="S47" i="41"/>
  <c r="AA41" i="41"/>
  <c r="Z41" i="41"/>
  <c r="Y41" i="41"/>
  <c r="X41" i="41"/>
  <c r="W41" i="41"/>
  <c r="V41" i="41"/>
  <c r="U41" i="41"/>
  <c r="T41" i="41"/>
  <c r="S41" i="41"/>
  <c r="AA42" i="41"/>
  <c r="Z42" i="41"/>
  <c r="Y42" i="41"/>
  <c r="X42" i="41"/>
  <c r="W42" i="41"/>
  <c r="V42" i="41"/>
  <c r="U42" i="41"/>
  <c r="T42" i="41"/>
  <c r="S42" i="41"/>
  <c r="AA43" i="41"/>
  <c r="Z43" i="41"/>
  <c r="Y43" i="41"/>
  <c r="X43" i="41"/>
  <c r="W43" i="41"/>
  <c r="V43" i="41"/>
  <c r="U43" i="41"/>
  <c r="T43" i="41"/>
  <c r="S43" i="41"/>
  <c r="AA44" i="41"/>
  <c r="Z44" i="41"/>
  <c r="Y44" i="41"/>
  <c r="X44" i="41"/>
  <c r="W44" i="41"/>
  <c r="V44" i="41"/>
  <c r="U44" i="41"/>
  <c r="T44" i="41"/>
  <c r="S44" i="41"/>
  <c r="AA38" i="41"/>
  <c r="Z38" i="41"/>
  <c r="Y38" i="41"/>
  <c r="X38" i="41"/>
  <c r="W38" i="41"/>
  <c r="V38" i="41"/>
  <c r="U38" i="41"/>
  <c r="T38" i="41"/>
  <c r="S38" i="41"/>
  <c r="AA39" i="41"/>
  <c r="Z39" i="41"/>
  <c r="Y39" i="41"/>
  <c r="X39" i="41"/>
  <c r="W39" i="41"/>
  <c r="V39" i="41"/>
  <c r="U39" i="41"/>
  <c r="T39" i="41"/>
  <c r="S39" i="41"/>
  <c r="AA40" i="41"/>
  <c r="Z40" i="41"/>
  <c r="Y40" i="41"/>
  <c r="X40" i="41"/>
  <c r="W40" i="41"/>
  <c r="V40" i="41"/>
  <c r="U40" i="41"/>
  <c r="T40" i="41"/>
  <c r="S40" i="41"/>
  <c r="AA34" i="41"/>
  <c r="Z34" i="41"/>
  <c r="Y34" i="41"/>
  <c r="X34" i="41"/>
  <c r="W34" i="41"/>
  <c r="V34" i="41"/>
  <c r="U34" i="41"/>
  <c r="T34" i="41"/>
  <c r="S34" i="41"/>
  <c r="AA35" i="41"/>
  <c r="Z35" i="41"/>
  <c r="Y35" i="41"/>
  <c r="X35" i="41"/>
  <c r="W35" i="41"/>
  <c r="V35" i="41"/>
  <c r="U35" i="41"/>
  <c r="T35" i="41"/>
  <c r="S35" i="41"/>
  <c r="AA36" i="41"/>
  <c r="Z36" i="41"/>
  <c r="Y36" i="41"/>
  <c r="X36" i="41"/>
  <c r="W36" i="41"/>
  <c r="V36" i="41"/>
  <c r="U36" i="41"/>
  <c r="T36" i="41"/>
  <c r="S36" i="41"/>
  <c r="AA37" i="41"/>
  <c r="Z37" i="41"/>
  <c r="Y37" i="41"/>
  <c r="X37" i="41"/>
  <c r="W37" i="41"/>
  <c r="V37" i="41"/>
  <c r="U37" i="41"/>
  <c r="T37" i="41"/>
  <c r="S37" i="41"/>
  <c r="AA27" i="41"/>
  <c r="Z27" i="41"/>
  <c r="Y27" i="41"/>
  <c r="X27" i="41"/>
  <c r="W27" i="41"/>
  <c r="V27" i="41"/>
  <c r="U27" i="41"/>
  <c r="T27" i="41"/>
  <c r="S27" i="41"/>
  <c r="AA28" i="41"/>
  <c r="Z28" i="41"/>
  <c r="Y28" i="41"/>
  <c r="X28" i="41"/>
  <c r="W28" i="41"/>
  <c r="V28" i="41"/>
  <c r="U28" i="41"/>
  <c r="T28" i="41"/>
  <c r="S28" i="41"/>
  <c r="AA29" i="41"/>
  <c r="Z29" i="41"/>
  <c r="Y29" i="41"/>
  <c r="X29" i="41"/>
  <c r="W29" i="41"/>
  <c r="V29" i="41"/>
  <c r="U29" i="41"/>
  <c r="T29" i="41"/>
  <c r="S29" i="41"/>
  <c r="AA30" i="41"/>
  <c r="Z30" i="41"/>
  <c r="Y30" i="41"/>
  <c r="X30" i="41"/>
  <c r="W30" i="41"/>
  <c r="V30" i="41"/>
  <c r="U30" i="41"/>
  <c r="T30" i="41"/>
  <c r="S30" i="41"/>
  <c r="AA31" i="41"/>
  <c r="Z31" i="41"/>
  <c r="Y31" i="41"/>
  <c r="X31" i="41"/>
  <c r="W31" i="41"/>
  <c r="V31" i="41"/>
  <c r="U31" i="41"/>
  <c r="T31" i="41"/>
  <c r="S31" i="41"/>
  <c r="AA32" i="41"/>
  <c r="Z32" i="41"/>
  <c r="Y32" i="41"/>
  <c r="X32" i="41"/>
  <c r="W32" i="41"/>
  <c r="V32" i="41"/>
  <c r="U32" i="41"/>
  <c r="T32" i="41"/>
  <c r="S32" i="41"/>
  <c r="AA33" i="41"/>
  <c r="Z33" i="41"/>
  <c r="Y33" i="41"/>
  <c r="X33" i="41"/>
  <c r="W33" i="41"/>
  <c r="V33" i="41"/>
  <c r="U33" i="41"/>
  <c r="T33" i="41"/>
  <c r="S33" i="41"/>
  <c r="AA19" i="41"/>
  <c r="Z19" i="41"/>
  <c r="Y19" i="41"/>
  <c r="X19" i="41"/>
  <c r="W19" i="41"/>
  <c r="V19" i="41"/>
  <c r="U19" i="41"/>
  <c r="T19" i="41"/>
  <c r="S19" i="41"/>
  <c r="AA20" i="41"/>
  <c r="Z20" i="41"/>
  <c r="Y20" i="41"/>
  <c r="X20" i="41"/>
  <c r="W20" i="41"/>
  <c r="V20" i="41"/>
  <c r="U20" i="41"/>
  <c r="T20" i="41"/>
  <c r="S20" i="41"/>
  <c r="AA21" i="41"/>
  <c r="Z21" i="41"/>
  <c r="Y21" i="41"/>
  <c r="X21" i="41"/>
  <c r="W21" i="41"/>
  <c r="V21" i="41"/>
  <c r="U21" i="41"/>
  <c r="T21" i="41"/>
  <c r="S21" i="41"/>
  <c r="AA22" i="41"/>
  <c r="Z22" i="41"/>
  <c r="Y22" i="41"/>
  <c r="X22" i="41"/>
  <c r="W22" i="41"/>
  <c r="V22" i="41"/>
  <c r="U22" i="41"/>
  <c r="T22" i="41"/>
  <c r="S22" i="41"/>
  <c r="AA23" i="41"/>
  <c r="Z23" i="41"/>
  <c r="Y23" i="41"/>
  <c r="X23" i="41"/>
  <c r="W23" i="41"/>
  <c r="V23" i="41"/>
  <c r="U23" i="41"/>
  <c r="T23" i="41"/>
  <c r="S23" i="41"/>
  <c r="AA24" i="41"/>
  <c r="Z24" i="41"/>
  <c r="Y24" i="41"/>
  <c r="X24" i="41"/>
  <c r="W24" i="41"/>
  <c r="V24" i="41"/>
  <c r="U24" i="41"/>
  <c r="T24" i="41"/>
  <c r="S24" i="41"/>
  <c r="AA25" i="41"/>
  <c r="Z25" i="41"/>
  <c r="Y25" i="41"/>
  <c r="X25" i="41"/>
  <c r="W25" i="41"/>
  <c r="V25" i="41"/>
  <c r="U25" i="41"/>
  <c r="T25" i="41"/>
  <c r="S25" i="41"/>
  <c r="S26" i="41"/>
  <c r="T26" i="41"/>
  <c r="U26" i="41"/>
  <c r="V26" i="41"/>
  <c r="W26" i="41"/>
  <c r="X26" i="41"/>
  <c r="Y26" i="41"/>
  <c r="Z26" i="41"/>
  <c r="AA26" i="41"/>
  <c r="AA49" i="40" l="1"/>
  <c r="Z49" i="40"/>
  <c r="Y49" i="40"/>
  <c r="X49" i="40"/>
  <c r="W49" i="40"/>
  <c r="V49" i="40"/>
  <c r="U49" i="40"/>
  <c r="T49" i="40"/>
  <c r="S49" i="40"/>
  <c r="AA50" i="40"/>
  <c r="Z50" i="40"/>
  <c r="Y50" i="40"/>
  <c r="X50" i="40"/>
  <c r="W50" i="40"/>
  <c r="V50" i="40"/>
  <c r="U50" i="40"/>
  <c r="T50" i="40"/>
  <c r="S50" i="40"/>
  <c r="AA51" i="40"/>
  <c r="Z51" i="40"/>
  <c r="Y51" i="40"/>
  <c r="X51" i="40"/>
  <c r="W51" i="40"/>
  <c r="V51" i="40"/>
  <c r="U51" i="40"/>
  <c r="T51" i="40"/>
  <c r="S51" i="40"/>
  <c r="AA52" i="40"/>
  <c r="Z52" i="40"/>
  <c r="Y52" i="40"/>
  <c r="X52" i="40"/>
  <c r="W52" i="40"/>
  <c r="V52" i="40"/>
  <c r="U52" i="40"/>
  <c r="T52" i="40"/>
  <c r="S52" i="40"/>
  <c r="AA43" i="40"/>
  <c r="Z43" i="40"/>
  <c r="Y43" i="40"/>
  <c r="X43" i="40"/>
  <c r="W43" i="40"/>
  <c r="V43" i="40"/>
  <c r="U43" i="40"/>
  <c r="T43" i="40"/>
  <c r="S43" i="40"/>
  <c r="AA44" i="40"/>
  <c r="Z44" i="40"/>
  <c r="Y44" i="40"/>
  <c r="X44" i="40"/>
  <c r="W44" i="40"/>
  <c r="V44" i="40"/>
  <c r="U44" i="40"/>
  <c r="T44" i="40"/>
  <c r="S44" i="40"/>
  <c r="AA45" i="40"/>
  <c r="Z45" i="40"/>
  <c r="Y45" i="40"/>
  <c r="X45" i="40"/>
  <c r="W45" i="40"/>
  <c r="V45" i="40"/>
  <c r="U45" i="40"/>
  <c r="T45" i="40"/>
  <c r="S45" i="40"/>
  <c r="AA46" i="40"/>
  <c r="Z46" i="40"/>
  <c r="Y46" i="40"/>
  <c r="X46" i="40"/>
  <c r="W46" i="40"/>
  <c r="V46" i="40"/>
  <c r="U46" i="40"/>
  <c r="T46" i="40"/>
  <c r="S46" i="40"/>
  <c r="AA47" i="40"/>
  <c r="Z47" i="40"/>
  <c r="Y47" i="40"/>
  <c r="X47" i="40"/>
  <c r="W47" i="40"/>
  <c r="V47" i="40"/>
  <c r="U47" i="40"/>
  <c r="T47" i="40"/>
  <c r="S47" i="40"/>
  <c r="AA48" i="40"/>
  <c r="Z48" i="40"/>
  <c r="Y48" i="40"/>
  <c r="X48" i="40"/>
  <c r="W48" i="40"/>
  <c r="V48" i="40"/>
  <c r="U48" i="40"/>
  <c r="T48" i="40"/>
  <c r="S48" i="40"/>
  <c r="AA39" i="40"/>
  <c r="Z39" i="40"/>
  <c r="Y39" i="40"/>
  <c r="X39" i="40"/>
  <c r="W39" i="40"/>
  <c r="V39" i="40"/>
  <c r="U39" i="40"/>
  <c r="T39" i="40"/>
  <c r="S39" i="40"/>
  <c r="AA40" i="40"/>
  <c r="Z40" i="40"/>
  <c r="Y40" i="40"/>
  <c r="X40" i="40"/>
  <c r="W40" i="40"/>
  <c r="V40" i="40"/>
  <c r="U40" i="40"/>
  <c r="T40" i="40"/>
  <c r="S40" i="40"/>
  <c r="AA41" i="40"/>
  <c r="Z41" i="40"/>
  <c r="Y41" i="40"/>
  <c r="X41" i="40"/>
  <c r="W41" i="40"/>
  <c r="V41" i="40"/>
  <c r="U41" i="40"/>
  <c r="T41" i="40"/>
  <c r="S41" i="40"/>
  <c r="AA42" i="40"/>
  <c r="Z42" i="40"/>
  <c r="Y42" i="40"/>
  <c r="X42" i="40"/>
  <c r="W42" i="40"/>
  <c r="V42" i="40"/>
  <c r="U42" i="40"/>
  <c r="T42" i="40"/>
  <c r="S42" i="40"/>
  <c r="AA37" i="40"/>
  <c r="Z37" i="40"/>
  <c r="Y37" i="40"/>
  <c r="X37" i="40"/>
  <c r="W37" i="40"/>
  <c r="V37" i="40"/>
  <c r="U37" i="40"/>
  <c r="T37" i="40"/>
  <c r="S37" i="40"/>
  <c r="AA38" i="40"/>
  <c r="Z38" i="40"/>
  <c r="Y38" i="40"/>
  <c r="X38" i="40"/>
  <c r="W38" i="40"/>
  <c r="V38" i="40"/>
  <c r="U38" i="40"/>
  <c r="T38" i="40"/>
  <c r="S38" i="40"/>
  <c r="AA30" i="40"/>
  <c r="Z30" i="40"/>
  <c r="Y30" i="40"/>
  <c r="X30" i="40"/>
  <c r="W30" i="40"/>
  <c r="V30" i="40"/>
  <c r="U30" i="40"/>
  <c r="T30" i="40"/>
  <c r="S30" i="40"/>
  <c r="AA31" i="40"/>
  <c r="Z31" i="40"/>
  <c r="Y31" i="40"/>
  <c r="X31" i="40"/>
  <c r="W31" i="40"/>
  <c r="V31" i="40"/>
  <c r="U31" i="40"/>
  <c r="T31" i="40"/>
  <c r="S31" i="40"/>
  <c r="AA32" i="40"/>
  <c r="Z32" i="40"/>
  <c r="Y32" i="40"/>
  <c r="X32" i="40"/>
  <c r="W32" i="40"/>
  <c r="V32" i="40"/>
  <c r="U32" i="40"/>
  <c r="T32" i="40"/>
  <c r="S32" i="40"/>
  <c r="AA33" i="40"/>
  <c r="Z33" i="40"/>
  <c r="Y33" i="40"/>
  <c r="X33" i="40"/>
  <c r="W33" i="40"/>
  <c r="V33" i="40"/>
  <c r="U33" i="40"/>
  <c r="T33" i="40"/>
  <c r="S33" i="40"/>
  <c r="AA34" i="40"/>
  <c r="Z34" i="40"/>
  <c r="Y34" i="40"/>
  <c r="X34" i="40"/>
  <c r="W34" i="40"/>
  <c r="V34" i="40"/>
  <c r="U34" i="40"/>
  <c r="T34" i="40"/>
  <c r="S34" i="40"/>
  <c r="AA35" i="40"/>
  <c r="Z35" i="40"/>
  <c r="Y35" i="40"/>
  <c r="X35" i="40"/>
  <c r="W35" i="40"/>
  <c r="V35" i="40"/>
  <c r="U35" i="40"/>
  <c r="T35" i="40"/>
  <c r="S35" i="40"/>
  <c r="AA36" i="40"/>
  <c r="Z36" i="40"/>
  <c r="Y36" i="40"/>
  <c r="X36" i="40"/>
  <c r="W36" i="40"/>
  <c r="V36" i="40"/>
  <c r="U36" i="40"/>
  <c r="T36" i="40"/>
  <c r="S36" i="40"/>
  <c r="AA19" i="40"/>
  <c r="Z19" i="40"/>
  <c r="Y19" i="40"/>
  <c r="X19" i="40"/>
  <c r="W19" i="40"/>
  <c r="V19" i="40"/>
  <c r="U19" i="40"/>
  <c r="T19" i="40"/>
  <c r="S19" i="40"/>
  <c r="AA20" i="40"/>
  <c r="Z20" i="40"/>
  <c r="Y20" i="40"/>
  <c r="X20" i="40"/>
  <c r="W20" i="40"/>
  <c r="V20" i="40"/>
  <c r="U20" i="40"/>
  <c r="T20" i="40"/>
  <c r="S20" i="40"/>
  <c r="AA21" i="40"/>
  <c r="Z21" i="40"/>
  <c r="Y21" i="40"/>
  <c r="X21" i="40"/>
  <c r="W21" i="40"/>
  <c r="V21" i="40"/>
  <c r="U21" i="40"/>
  <c r="T21" i="40"/>
  <c r="S21" i="40"/>
  <c r="AA22" i="40"/>
  <c r="Z22" i="40"/>
  <c r="Y22" i="40"/>
  <c r="X22" i="40"/>
  <c r="W22" i="40"/>
  <c r="V22" i="40"/>
  <c r="U22" i="40"/>
  <c r="T22" i="40"/>
  <c r="S22" i="40"/>
  <c r="AA23" i="40"/>
  <c r="Z23" i="40"/>
  <c r="Y23" i="40"/>
  <c r="X23" i="40"/>
  <c r="W23" i="40"/>
  <c r="V23" i="40"/>
  <c r="U23" i="40"/>
  <c r="T23" i="40"/>
  <c r="S23" i="40"/>
  <c r="AA24" i="40"/>
  <c r="Z24" i="40"/>
  <c r="Y24" i="40"/>
  <c r="X24" i="40"/>
  <c r="W24" i="40"/>
  <c r="V24" i="40"/>
  <c r="U24" i="40"/>
  <c r="T24" i="40"/>
  <c r="S24" i="40"/>
  <c r="AA25" i="40"/>
  <c r="Z25" i="40"/>
  <c r="Y25" i="40"/>
  <c r="X25" i="40"/>
  <c r="W25" i="40"/>
  <c r="V25" i="40"/>
  <c r="U25" i="40"/>
  <c r="T25" i="40"/>
  <c r="S25" i="40"/>
  <c r="AA26" i="40"/>
  <c r="Z26" i="40"/>
  <c r="Y26" i="40"/>
  <c r="X26" i="40"/>
  <c r="W26" i="40"/>
  <c r="V26" i="40"/>
  <c r="U26" i="40"/>
  <c r="T26" i="40"/>
  <c r="S26" i="40"/>
  <c r="AA27" i="40"/>
  <c r="Z27" i="40"/>
  <c r="Y27" i="40"/>
  <c r="X27" i="40"/>
  <c r="W27" i="40"/>
  <c r="V27" i="40"/>
  <c r="U27" i="40"/>
  <c r="T27" i="40"/>
  <c r="S27" i="40"/>
  <c r="AA28" i="40"/>
  <c r="Z28" i="40"/>
  <c r="Y28" i="40"/>
  <c r="X28" i="40"/>
  <c r="W28" i="40"/>
  <c r="V28" i="40"/>
  <c r="U28" i="40"/>
  <c r="T28" i="40"/>
  <c r="S28" i="40"/>
  <c r="AA29" i="40"/>
  <c r="Z29" i="40"/>
  <c r="Y29" i="40"/>
  <c r="X29" i="40"/>
  <c r="W29" i="40"/>
  <c r="V29" i="40"/>
  <c r="U29" i="40"/>
  <c r="T29" i="40"/>
  <c r="S29" i="40"/>
  <c r="AA46" i="34" l="1"/>
  <c r="Z46" i="34"/>
  <c r="Y46" i="34"/>
  <c r="X46" i="34"/>
  <c r="W46" i="34"/>
  <c r="V46" i="34"/>
  <c r="U46" i="34"/>
  <c r="T46" i="34"/>
  <c r="S46" i="34"/>
  <c r="AA47" i="34"/>
  <c r="Z47" i="34"/>
  <c r="Y47" i="34"/>
  <c r="X47" i="34"/>
  <c r="W47" i="34"/>
  <c r="V47" i="34"/>
  <c r="U47" i="34"/>
  <c r="T47" i="34"/>
  <c r="S47" i="34"/>
  <c r="AA70" i="34"/>
  <c r="Z70" i="34"/>
  <c r="Y70" i="34"/>
  <c r="X70" i="34"/>
  <c r="W70" i="34"/>
  <c r="V70" i="34"/>
  <c r="U70" i="34"/>
  <c r="T70" i="34"/>
  <c r="S70" i="34"/>
  <c r="AA45" i="34"/>
  <c r="Z45" i="34"/>
  <c r="Y45" i="34"/>
  <c r="X45" i="34"/>
  <c r="W45" i="34"/>
  <c r="V45" i="34"/>
  <c r="U45" i="34"/>
  <c r="T45" i="34"/>
  <c r="S45" i="34"/>
  <c r="AA43" i="34"/>
  <c r="Z43" i="34"/>
  <c r="Y43" i="34"/>
  <c r="X43" i="34"/>
  <c r="W43" i="34"/>
  <c r="V43" i="34"/>
  <c r="U43" i="34"/>
  <c r="T43" i="34"/>
  <c r="S43" i="34"/>
  <c r="AA44" i="34"/>
  <c r="Z44" i="34"/>
  <c r="Y44" i="34"/>
  <c r="X44" i="34"/>
  <c r="W44" i="34"/>
  <c r="V44" i="34"/>
  <c r="U44" i="34"/>
  <c r="T44" i="34"/>
  <c r="S44" i="34"/>
  <c r="AA39" i="34"/>
  <c r="Z39" i="34"/>
  <c r="Y39" i="34"/>
  <c r="X39" i="34"/>
  <c r="W39" i="34"/>
  <c r="V39" i="34"/>
  <c r="U39" i="34"/>
  <c r="T39" i="34"/>
  <c r="S39" i="34"/>
  <c r="AA40" i="34"/>
  <c r="Z40" i="34"/>
  <c r="Y40" i="34"/>
  <c r="X40" i="34"/>
  <c r="W40" i="34"/>
  <c r="V40" i="34"/>
  <c r="U40" i="34"/>
  <c r="T40" i="34"/>
  <c r="S40" i="34"/>
  <c r="AA41" i="34"/>
  <c r="Z41" i="34"/>
  <c r="Y41" i="34"/>
  <c r="X41" i="34"/>
  <c r="W41" i="34"/>
  <c r="V41" i="34"/>
  <c r="U41" i="34"/>
  <c r="T41" i="34"/>
  <c r="S41" i="34"/>
  <c r="AA42" i="34"/>
  <c r="Z42" i="34"/>
  <c r="Y42" i="34"/>
  <c r="X42" i="34"/>
  <c r="W42" i="34"/>
  <c r="V42" i="34"/>
  <c r="U42" i="34"/>
  <c r="T42" i="34"/>
  <c r="S42" i="34"/>
  <c r="AA34" i="34"/>
  <c r="Z34" i="34"/>
  <c r="Y34" i="34"/>
  <c r="X34" i="34"/>
  <c r="W34" i="34"/>
  <c r="V34" i="34"/>
  <c r="U34" i="34"/>
  <c r="T34" i="34"/>
  <c r="S34" i="34"/>
  <c r="AA35" i="34"/>
  <c r="Z35" i="34"/>
  <c r="Y35" i="34"/>
  <c r="X35" i="34"/>
  <c r="W35" i="34"/>
  <c r="V35" i="34"/>
  <c r="U35" i="34"/>
  <c r="T35" i="34"/>
  <c r="S35" i="34"/>
  <c r="AA36" i="34"/>
  <c r="Z36" i="34"/>
  <c r="Y36" i="34"/>
  <c r="X36" i="34"/>
  <c r="W36" i="34"/>
  <c r="V36" i="34"/>
  <c r="U36" i="34"/>
  <c r="T36" i="34"/>
  <c r="S36" i="34"/>
  <c r="AA37" i="34"/>
  <c r="Z37" i="34"/>
  <c r="Y37" i="34"/>
  <c r="X37" i="34"/>
  <c r="W37" i="34"/>
  <c r="V37" i="34"/>
  <c r="U37" i="34"/>
  <c r="T37" i="34"/>
  <c r="S37" i="34"/>
  <c r="AA38" i="34"/>
  <c r="Z38" i="34"/>
  <c r="Y38" i="34"/>
  <c r="X38" i="34"/>
  <c r="W38" i="34"/>
  <c r="V38" i="34"/>
  <c r="U38" i="34"/>
  <c r="T38" i="34"/>
  <c r="S38" i="34"/>
  <c r="AA29" i="34"/>
  <c r="Z29" i="34"/>
  <c r="Y29" i="34"/>
  <c r="X29" i="34"/>
  <c r="W29" i="34"/>
  <c r="V29" i="34"/>
  <c r="U29" i="34"/>
  <c r="T29" i="34"/>
  <c r="S29" i="34"/>
  <c r="AA30" i="34"/>
  <c r="Z30" i="34"/>
  <c r="Y30" i="34"/>
  <c r="X30" i="34"/>
  <c r="W30" i="34"/>
  <c r="V30" i="34"/>
  <c r="U30" i="34"/>
  <c r="T30" i="34"/>
  <c r="S30" i="34"/>
  <c r="AA31" i="34"/>
  <c r="Z31" i="34"/>
  <c r="Y31" i="34"/>
  <c r="X31" i="34"/>
  <c r="W31" i="34"/>
  <c r="V31" i="34"/>
  <c r="U31" i="34"/>
  <c r="T31" i="34"/>
  <c r="S31" i="34"/>
  <c r="AA32" i="34"/>
  <c r="Z32" i="34"/>
  <c r="Y32" i="34"/>
  <c r="X32" i="34"/>
  <c r="W32" i="34"/>
  <c r="V32" i="34"/>
  <c r="U32" i="34"/>
  <c r="T32" i="34"/>
  <c r="S32" i="34"/>
  <c r="AA33" i="34"/>
  <c r="Z33" i="34"/>
  <c r="Y33" i="34"/>
  <c r="X33" i="34"/>
  <c r="W33" i="34"/>
  <c r="V33" i="34"/>
  <c r="U33" i="34"/>
  <c r="T33" i="34"/>
  <c r="S33" i="34"/>
  <c r="AA23" i="34"/>
  <c r="Z23" i="34"/>
  <c r="Y23" i="34"/>
  <c r="X23" i="34"/>
  <c r="W23" i="34"/>
  <c r="V23" i="34"/>
  <c r="U23" i="34"/>
  <c r="T23" i="34"/>
  <c r="S23" i="34"/>
  <c r="AA24" i="34"/>
  <c r="Z24" i="34"/>
  <c r="Y24" i="34"/>
  <c r="X24" i="34"/>
  <c r="W24" i="34"/>
  <c r="V24" i="34"/>
  <c r="U24" i="34"/>
  <c r="T24" i="34"/>
  <c r="S24" i="34"/>
  <c r="AA25" i="34"/>
  <c r="Z25" i="34"/>
  <c r="Y25" i="34"/>
  <c r="X25" i="34"/>
  <c r="W25" i="34"/>
  <c r="V25" i="34"/>
  <c r="U25" i="34"/>
  <c r="T25" i="34"/>
  <c r="S25" i="34"/>
  <c r="AA26" i="34"/>
  <c r="Z26" i="34"/>
  <c r="Y26" i="34"/>
  <c r="X26" i="34"/>
  <c r="W26" i="34"/>
  <c r="V26" i="34"/>
  <c r="U26" i="34"/>
  <c r="T26" i="34"/>
  <c r="S26" i="34"/>
  <c r="AA27" i="34"/>
  <c r="Z27" i="34"/>
  <c r="Y27" i="34"/>
  <c r="X27" i="34"/>
  <c r="W27" i="34"/>
  <c r="V27" i="34"/>
  <c r="U27" i="34"/>
  <c r="T27" i="34"/>
  <c r="S27" i="34"/>
  <c r="AA28" i="34"/>
  <c r="Z28" i="34"/>
  <c r="Y28" i="34"/>
  <c r="X28" i="34"/>
  <c r="W28" i="34"/>
  <c r="V28" i="34"/>
  <c r="U28" i="34"/>
  <c r="T28" i="34"/>
  <c r="S28" i="34"/>
  <c r="AA20" i="34"/>
  <c r="Z20" i="34"/>
  <c r="Y20" i="34"/>
  <c r="X20" i="34"/>
  <c r="W20" i="34"/>
  <c r="V20" i="34"/>
  <c r="U20" i="34"/>
  <c r="T20" i="34"/>
  <c r="S20" i="34"/>
  <c r="AA21" i="34"/>
  <c r="Z21" i="34"/>
  <c r="Y21" i="34"/>
  <c r="X21" i="34"/>
  <c r="W21" i="34"/>
  <c r="V21" i="34"/>
  <c r="U21" i="34"/>
  <c r="T21" i="34"/>
  <c r="S21" i="34"/>
  <c r="AA22" i="34"/>
  <c r="Z22" i="34"/>
  <c r="Y22" i="34"/>
  <c r="X22" i="34"/>
  <c r="W22" i="34"/>
  <c r="V22" i="34"/>
  <c r="U22" i="34"/>
  <c r="T22" i="34"/>
  <c r="S22" i="34"/>
  <c r="G168" i="34" l="1"/>
  <c r="S111" i="34" l="1"/>
  <c r="T111" i="34"/>
  <c r="U111" i="34"/>
  <c r="V111" i="34"/>
  <c r="W111" i="34"/>
  <c r="X111" i="34"/>
  <c r="Y111" i="34"/>
  <c r="Z111" i="34"/>
  <c r="AA111" i="34"/>
  <c r="AA50" i="56" l="1"/>
  <c r="AA118" i="45" l="1"/>
  <c r="Z118" i="45"/>
  <c r="Y118" i="45"/>
  <c r="X118" i="45"/>
  <c r="W118" i="45"/>
  <c r="V118" i="45"/>
  <c r="U118" i="45"/>
  <c r="T118" i="45"/>
  <c r="S118" i="45"/>
  <c r="AA76" i="41" l="1"/>
  <c r="Z76" i="41"/>
  <c r="Y76" i="41"/>
  <c r="X76" i="41"/>
  <c r="W76" i="41"/>
  <c r="V76" i="41"/>
  <c r="U76" i="41"/>
  <c r="T76" i="41"/>
  <c r="S76" i="41"/>
  <c r="AA35" i="51" l="1"/>
  <c r="Z35" i="51"/>
  <c r="Y35" i="51"/>
  <c r="X35" i="51"/>
  <c r="W35" i="51"/>
  <c r="V35" i="51"/>
  <c r="U35" i="51"/>
  <c r="T35" i="51"/>
  <c r="S35" i="51"/>
  <c r="AA47" i="42"/>
  <c r="Z47" i="42"/>
  <c r="Y47" i="42"/>
  <c r="X47" i="42"/>
  <c r="W47" i="42"/>
  <c r="V47" i="42"/>
  <c r="U47" i="42"/>
  <c r="T47" i="42"/>
  <c r="S47" i="42"/>
  <c r="AA62" i="38"/>
  <c r="Z62" i="38"/>
  <c r="Y62" i="38"/>
  <c r="X62" i="38"/>
  <c r="W62" i="38"/>
  <c r="V62" i="38"/>
  <c r="U62" i="38"/>
  <c r="T62" i="38"/>
  <c r="S62" i="38"/>
  <c r="AB59" i="35"/>
  <c r="AA59" i="35"/>
  <c r="Z59" i="35"/>
  <c r="Y59" i="35"/>
  <c r="X59" i="35"/>
  <c r="W59" i="35"/>
  <c r="V59" i="35"/>
  <c r="U59" i="35"/>
  <c r="T59" i="35"/>
  <c r="AA76" i="30"/>
  <c r="Z76" i="30"/>
  <c r="Y76" i="30"/>
  <c r="X76" i="30"/>
  <c r="W76" i="30"/>
  <c r="V76" i="30"/>
  <c r="U76" i="30"/>
  <c r="T76" i="30"/>
  <c r="S76" i="30"/>
  <c r="AA50" i="55" l="1"/>
  <c r="Z50" i="55"/>
  <c r="Y50" i="55"/>
  <c r="X50" i="55"/>
  <c r="W50" i="55"/>
  <c r="V50" i="55"/>
  <c r="U50" i="55"/>
  <c r="T50" i="55"/>
  <c r="S50" i="55"/>
  <c r="AA49" i="55"/>
  <c r="Z49" i="55"/>
  <c r="Y49" i="55"/>
  <c r="X49" i="55"/>
  <c r="W49" i="55"/>
  <c r="V49" i="55"/>
  <c r="U49" i="55"/>
  <c r="T49" i="55"/>
  <c r="S49" i="55"/>
  <c r="AA48" i="55"/>
  <c r="Z48" i="55"/>
  <c r="Y48" i="55"/>
  <c r="X48" i="55"/>
  <c r="W48" i="55"/>
  <c r="V48" i="55"/>
  <c r="U48" i="55"/>
  <c r="T48" i="55"/>
  <c r="S48" i="55"/>
  <c r="AA47" i="55"/>
  <c r="Z47" i="55"/>
  <c r="Y47" i="55"/>
  <c r="X47" i="55"/>
  <c r="W47" i="55"/>
  <c r="V47" i="55"/>
  <c r="U47" i="55"/>
  <c r="T47" i="55"/>
  <c r="S47" i="55"/>
  <c r="AA37" i="55"/>
  <c r="Z37" i="55"/>
  <c r="Y37" i="55"/>
  <c r="X37" i="55"/>
  <c r="W37" i="55"/>
  <c r="V37" i="55"/>
  <c r="U37" i="55"/>
  <c r="T37" i="55"/>
  <c r="S37" i="55"/>
  <c r="AA36" i="55"/>
  <c r="Z36" i="55"/>
  <c r="Y36" i="55"/>
  <c r="X36" i="55"/>
  <c r="W36" i="55"/>
  <c r="V36" i="55"/>
  <c r="U36" i="55"/>
  <c r="T36" i="55"/>
  <c r="S36" i="55"/>
  <c r="AA35" i="55"/>
  <c r="Z35" i="55"/>
  <c r="Y35" i="55"/>
  <c r="X35" i="55"/>
  <c r="W35" i="55"/>
  <c r="V35" i="55"/>
  <c r="U35" i="55"/>
  <c r="T35" i="55"/>
  <c r="S35" i="55"/>
  <c r="AA34" i="55"/>
  <c r="Z34" i="55"/>
  <c r="Y34" i="55"/>
  <c r="X34" i="55"/>
  <c r="W34" i="55"/>
  <c r="V34" i="55"/>
  <c r="U34" i="55"/>
  <c r="T34" i="55"/>
  <c r="S34" i="55"/>
  <c r="AA33" i="55"/>
  <c r="Z33" i="55"/>
  <c r="Y33" i="55"/>
  <c r="X33" i="55"/>
  <c r="W33" i="55"/>
  <c r="V33" i="55"/>
  <c r="U33" i="55"/>
  <c r="T33" i="55"/>
  <c r="S33" i="55"/>
  <c r="AA32" i="55"/>
  <c r="Z32" i="55"/>
  <c r="Y32" i="55"/>
  <c r="X32" i="55"/>
  <c r="W32" i="55"/>
  <c r="V32" i="55"/>
  <c r="U32" i="55"/>
  <c r="T32" i="55"/>
  <c r="S32" i="55"/>
  <c r="AA31" i="55"/>
  <c r="Z31" i="55"/>
  <c r="Y31" i="55"/>
  <c r="X31" i="55"/>
  <c r="W31" i="55"/>
  <c r="V31" i="55"/>
  <c r="U31" i="55"/>
  <c r="T31" i="55"/>
  <c r="S31" i="55"/>
  <c r="AA30" i="55"/>
  <c r="Z30" i="55"/>
  <c r="Y30" i="55"/>
  <c r="X30" i="55"/>
  <c r="W30" i="55"/>
  <c r="V30" i="55"/>
  <c r="U30" i="55"/>
  <c r="T30" i="55"/>
  <c r="S30" i="55"/>
  <c r="AA29" i="55"/>
  <c r="Z29" i="55"/>
  <c r="Y29" i="55"/>
  <c r="X29" i="55"/>
  <c r="W29" i="55"/>
  <c r="V29" i="55"/>
  <c r="U29" i="55"/>
  <c r="T29" i="55"/>
  <c r="S29" i="55"/>
  <c r="AA28" i="55"/>
  <c r="Z28" i="55"/>
  <c r="Y28" i="55"/>
  <c r="X28" i="55"/>
  <c r="W28" i="55"/>
  <c r="V28" i="55"/>
  <c r="U28" i="55"/>
  <c r="T28" i="55"/>
  <c r="S28" i="55"/>
  <c r="AA27" i="55"/>
  <c r="Z27" i="55"/>
  <c r="Y27" i="55"/>
  <c r="X27" i="55"/>
  <c r="W27" i="55"/>
  <c r="V27" i="55"/>
  <c r="U27" i="55"/>
  <c r="T27" i="55"/>
  <c r="S27" i="55"/>
  <c r="AA26" i="55"/>
  <c r="Z26" i="55"/>
  <c r="Y26" i="55"/>
  <c r="X26" i="55"/>
  <c r="W26" i="55"/>
  <c r="V26" i="55"/>
  <c r="U26" i="55"/>
  <c r="T26" i="55"/>
  <c r="S26" i="55"/>
  <c r="AA25" i="55"/>
  <c r="Z25" i="55"/>
  <c r="Y25" i="55"/>
  <c r="X25" i="55"/>
  <c r="W25" i="55"/>
  <c r="V25" i="55"/>
  <c r="U25" i="55"/>
  <c r="T25" i="55"/>
  <c r="S25" i="55"/>
  <c r="AA24" i="55"/>
  <c r="Z24" i="55"/>
  <c r="Y24" i="55"/>
  <c r="X24" i="55"/>
  <c r="W24" i="55"/>
  <c r="V24" i="55"/>
  <c r="U24" i="55"/>
  <c r="T24" i="55"/>
  <c r="S24" i="55"/>
  <c r="AA23" i="55"/>
  <c r="Z23" i="55"/>
  <c r="Y23" i="55"/>
  <c r="X23" i="55"/>
  <c r="W23" i="55"/>
  <c r="V23" i="55"/>
  <c r="U23" i="55"/>
  <c r="T23" i="55"/>
  <c r="S23" i="55"/>
  <c r="AA22" i="55"/>
  <c r="Z22" i="55"/>
  <c r="Y22" i="55"/>
  <c r="X22" i="55"/>
  <c r="W22" i="55"/>
  <c r="V22" i="55"/>
  <c r="U22" i="55"/>
  <c r="T22" i="55"/>
  <c r="S22" i="55"/>
  <c r="AA21" i="55"/>
  <c r="Z21" i="55"/>
  <c r="Y21" i="55"/>
  <c r="X21" i="55"/>
  <c r="W21" i="55"/>
  <c r="V21" i="55"/>
  <c r="U21" i="55"/>
  <c r="T21" i="55"/>
  <c r="S21" i="55"/>
  <c r="AA20" i="55"/>
  <c r="Z20" i="55"/>
  <c r="Y20" i="55"/>
  <c r="X20" i="55"/>
  <c r="W20" i="55"/>
  <c r="V20" i="55"/>
  <c r="U20" i="55"/>
  <c r="T20" i="55"/>
  <c r="S20" i="55"/>
  <c r="AA19" i="55"/>
  <c r="Z19" i="55"/>
  <c r="Y19" i="55"/>
  <c r="X19" i="55"/>
  <c r="W19" i="55"/>
  <c r="V19" i="55"/>
  <c r="U19" i="55"/>
  <c r="T19" i="55"/>
  <c r="S19" i="55"/>
  <c r="AA18" i="55"/>
  <c r="Z18" i="55"/>
  <c r="Y18" i="55"/>
  <c r="X18" i="55"/>
  <c r="W18" i="55"/>
  <c r="V18" i="55"/>
  <c r="U18" i="55"/>
  <c r="T18" i="55"/>
  <c r="S18" i="55"/>
  <c r="M64" i="55" l="1"/>
  <c r="K64" i="55"/>
  <c r="I64" i="55"/>
  <c r="K65" i="55"/>
  <c r="I66" i="55"/>
  <c r="M65" i="55"/>
  <c r="M66" i="55"/>
  <c r="I65" i="55"/>
  <c r="K66" i="55"/>
  <c r="S22" i="50"/>
  <c r="T22" i="50"/>
  <c r="U22" i="50"/>
  <c r="V22" i="50"/>
  <c r="W22" i="50"/>
  <c r="X22" i="50"/>
  <c r="Y22" i="50"/>
  <c r="Z22" i="50"/>
  <c r="AA22" i="50"/>
  <c r="S23" i="50"/>
  <c r="T23" i="50"/>
  <c r="U23" i="50"/>
  <c r="V23" i="50"/>
  <c r="W23" i="50"/>
  <c r="X23" i="50"/>
  <c r="Y23" i="50"/>
  <c r="Z23" i="50"/>
  <c r="AA23" i="50"/>
  <c r="S40" i="38"/>
  <c r="T40" i="38"/>
  <c r="U40" i="38"/>
  <c r="V40" i="38"/>
  <c r="W40" i="38"/>
  <c r="X40" i="38"/>
  <c r="Y40" i="38"/>
  <c r="Z40" i="38"/>
  <c r="AA40" i="38"/>
  <c r="T41" i="35"/>
  <c r="U41" i="35"/>
  <c r="V41" i="35"/>
  <c r="W41" i="35"/>
  <c r="X41" i="35"/>
  <c r="Y41" i="35"/>
  <c r="Z41" i="35"/>
  <c r="AA41" i="35"/>
  <c r="AB41" i="35"/>
  <c r="T42" i="35"/>
  <c r="U42" i="35"/>
  <c r="V42" i="35"/>
  <c r="W42" i="35"/>
  <c r="X42" i="35"/>
  <c r="Y42" i="35"/>
  <c r="Z42" i="35"/>
  <c r="AA42" i="35"/>
  <c r="AB42" i="35"/>
  <c r="M67" i="55" l="1"/>
  <c r="S6" i="39" l="1"/>
  <c r="T6" i="39" s="1"/>
  <c r="U6" i="39" s="1"/>
  <c r="S73" i="41"/>
  <c r="T73" i="41"/>
  <c r="U73" i="41"/>
  <c r="V73" i="41"/>
  <c r="W73" i="41"/>
  <c r="X73" i="41"/>
  <c r="Y73" i="41"/>
  <c r="Z73" i="41"/>
  <c r="AA73" i="41"/>
  <c r="S78" i="41"/>
  <c r="T78" i="41"/>
  <c r="U78" i="41"/>
  <c r="V78" i="41"/>
  <c r="W78" i="41"/>
  <c r="X78" i="41"/>
  <c r="Y78" i="41"/>
  <c r="Z78" i="41"/>
  <c r="AA78" i="41"/>
  <c r="S79" i="40"/>
  <c r="T79" i="40"/>
  <c r="U79" i="40"/>
  <c r="V79" i="40"/>
  <c r="W79" i="40"/>
  <c r="X79" i="40"/>
  <c r="Y79" i="40"/>
  <c r="Z79" i="40"/>
  <c r="AA79" i="40"/>
  <c r="S96" i="40"/>
  <c r="T96" i="40"/>
  <c r="U96" i="40"/>
  <c r="V96" i="40"/>
  <c r="W96" i="40"/>
  <c r="X96" i="40"/>
  <c r="Y96" i="40"/>
  <c r="Z96" i="40"/>
  <c r="AA96" i="40"/>
  <c r="AA20" i="50" l="1"/>
  <c r="Z20" i="50"/>
  <c r="Y20" i="50"/>
  <c r="X20" i="50"/>
  <c r="W20" i="50"/>
  <c r="V20" i="50"/>
  <c r="U20" i="50"/>
  <c r="T20" i="50"/>
  <c r="S20" i="50"/>
  <c r="AA25" i="51" l="1"/>
  <c r="Z25" i="51"/>
  <c r="Y25" i="51"/>
  <c r="X25" i="51"/>
  <c r="W25" i="51"/>
  <c r="V25" i="51"/>
  <c r="U25" i="51"/>
  <c r="T25" i="51"/>
  <c r="S25" i="51"/>
  <c r="AA24" i="51"/>
  <c r="Z24" i="51"/>
  <c r="Y24" i="51"/>
  <c r="X24" i="51"/>
  <c r="W24" i="51"/>
  <c r="V24" i="51"/>
  <c r="U24" i="51"/>
  <c r="T24" i="51"/>
  <c r="S24" i="51"/>
  <c r="AA25" i="47"/>
  <c r="Z25" i="47"/>
  <c r="Y25" i="47"/>
  <c r="X25" i="47"/>
  <c r="W25" i="47"/>
  <c r="V25" i="47"/>
  <c r="U25" i="47"/>
  <c r="T25" i="47"/>
  <c r="S25" i="47"/>
  <c r="AA26" i="49"/>
  <c r="Z26" i="49"/>
  <c r="Y26" i="49"/>
  <c r="X26" i="49"/>
  <c r="W26" i="49"/>
  <c r="V26" i="49"/>
  <c r="U26" i="49"/>
  <c r="T26" i="49"/>
  <c r="S26" i="49"/>
  <c r="AA33" i="48"/>
  <c r="Z33" i="48"/>
  <c r="Y33" i="48"/>
  <c r="X33" i="48"/>
  <c r="W33" i="48"/>
  <c r="V33" i="48"/>
  <c r="U33" i="48"/>
  <c r="T33" i="48"/>
  <c r="S33" i="48"/>
  <c r="AA27" i="46"/>
  <c r="Z27" i="46"/>
  <c r="Y27" i="46"/>
  <c r="X27" i="46"/>
  <c r="W27" i="46"/>
  <c r="V27" i="46"/>
  <c r="U27" i="46"/>
  <c r="T27" i="46"/>
  <c r="S27" i="46"/>
  <c r="AA21" i="42"/>
  <c r="Z21" i="42"/>
  <c r="Y21" i="42"/>
  <c r="X21" i="42"/>
  <c r="W21" i="42"/>
  <c r="V21" i="42"/>
  <c r="U21" i="42"/>
  <c r="T21" i="42"/>
  <c r="S21" i="42"/>
  <c r="AA20" i="42"/>
  <c r="Z20" i="42"/>
  <c r="Y20" i="42"/>
  <c r="X20" i="42"/>
  <c r="W20" i="42"/>
  <c r="V20" i="42"/>
  <c r="U20" i="42"/>
  <c r="T20" i="42"/>
  <c r="S20" i="42"/>
  <c r="AA33" i="42"/>
  <c r="Z33" i="42"/>
  <c r="Y33" i="42"/>
  <c r="X33" i="42"/>
  <c r="W33" i="42"/>
  <c r="V33" i="42"/>
  <c r="U33" i="42"/>
  <c r="T33" i="42"/>
  <c r="S33" i="42"/>
  <c r="AA54" i="38"/>
  <c r="Z54" i="38"/>
  <c r="Y54" i="38"/>
  <c r="X54" i="38"/>
  <c r="W54" i="38"/>
  <c r="V54" i="38"/>
  <c r="U54" i="38"/>
  <c r="T54" i="38"/>
  <c r="S54" i="38"/>
  <c r="AA46" i="38"/>
  <c r="Z46" i="38"/>
  <c r="Y46" i="38"/>
  <c r="X46" i="38"/>
  <c r="W46" i="38"/>
  <c r="V46" i="38"/>
  <c r="U46" i="38"/>
  <c r="T46" i="38"/>
  <c r="S46" i="38"/>
  <c r="AA50" i="36"/>
  <c r="Z50" i="36"/>
  <c r="Y50" i="36"/>
  <c r="X50" i="36"/>
  <c r="W50" i="36"/>
  <c r="V50" i="36"/>
  <c r="U50" i="36"/>
  <c r="T50" i="36"/>
  <c r="S50" i="36"/>
  <c r="AA49" i="36"/>
  <c r="Z49" i="36"/>
  <c r="Y49" i="36"/>
  <c r="X49" i="36"/>
  <c r="W49" i="36"/>
  <c r="V49" i="36"/>
  <c r="U49" i="36"/>
  <c r="T49" i="36"/>
  <c r="S49" i="36"/>
  <c r="AA42" i="36"/>
  <c r="Z42" i="36"/>
  <c r="Y42" i="36"/>
  <c r="X42" i="36"/>
  <c r="W42" i="36"/>
  <c r="V42" i="36"/>
  <c r="U42" i="36"/>
  <c r="T42" i="36"/>
  <c r="S42" i="36"/>
  <c r="AB35" i="35"/>
  <c r="AA35" i="35"/>
  <c r="Z35" i="35"/>
  <c r="Y35" i="35"/>
  <c r="X35" i="35"/>
  <c r="W35" i="35"/>
  <c r="V35" i="35"/>
  <c r="U35" i="35"/>
  <c r="T35" i="35"/>
  <c r="AA43" i="30"/>
  <c r="Z43" i="30"/>
  <c r="Y43" i="30"/>
  <c r="X43" i="30"/>
  <c r="W43" i="30"/>
  <c r="V43" i="30"/>
  <c r="U43" i="30"/>
  <c r="T43" i="30"/>
  <c r="S43" i="30"/>
  <c r="AA28" i="30"/>
  <c r="Z28" i="30"/>
  <c r="Y28" i="30"/>
  <c r="X28" i="30"/>
  <c r="W28" i="30"/>
  <c r="V28" i="30"/>
  <c r="U28" i="30"/>
  <c r="T28" i="30"/>
  <c r="S28" i="30"/>
  <c r="AA91" i="34" l="1"/>
  <c r="Z91" i="34"/>
  <c r="Y91" i="34"/>
  <c r="X91" i="34"/>
  <c r="W91" i="34"/>
  <c r="V91" i="34"/>
  <c r="U91" i="34"/>
  <c r="T91" i="34"/>
  <c r="S91" i="34"/>
  <c r="AA23" i="54" l="1"/>
  <c r="Z23" i="54"/>
  <c r="Y23" i="54"/>
  <c r="X23" i="54"/>
  <c r="W23" i="54"/>
  <c r="V23" i="54"/>
  <c r="U23" i="54"/>
  <c r="T23" i="54"/>
  <c r="S23" i="54"/>
  <c r="AA22" i="54"/>
  <c r="Z22" i="54"/>
  <c r="Y22" i="54"/>
  <c r="X22" i="54"/>
  <c r="W22" i="54"/>
  <c r="V22" i="54"/>
  <c r="U22" i="54"/>
  <c r="T22" i="54"/>
  <c r="S22" i="54"/>
  <c r="AA21" i="54"/>
  <c r="Z21" i="54"/>
  <c r="Y21" i="54"/>
  <c r="X21" i="54"/>
  <c r="W21" i="54"/>
  <c r="V21" i="54"/>
  <c r="U21" i="54"/>
  <c r="T21" i="54"/>
  <c r="S21" i="54"/>
  <c r="AA20" i="54"/>
  <c r="Z20" i="54"/>
  <c r="Y20" i="54"/>
  <c r="X20" i="54"/>
  <c r="W20" i="54"/>
  <c r="V20" i="54"/>
  <c r="U20" i="54"/>
  <c r="T20" i="54"/>
  <c r="S20" i="54"/>
  <c r="AA19" i="54"/>
  <c r="Z19" i="54"/>
  <c r="Y19" i="54"/>
  <c r="X19" i="54"/>
  <c r="W19" i="54"/>
  <c r="V19" i="54"/>
  <c r="U19" i="54"/>
  <c r="T19" i="54"/>
  <c r="S19" i="54"/>
  <c r="AA18" i="54"/>
  <c r="Z18" i="54"/>
  <c r="Y18" i="54"/>
  <c r="X18" i="54"/>
  <c r="W18" i="54"/>
  <c r="V18" i="54"/>
  <c r="U18" i="54"/>
  <c r="T18" i="54"/>
  <c r="S18" i="54"/>
  <c r="I45" i="54" l="1"/>
  <c r="K46" i="54"/>
  <c r="K44" i="54"/>
  <c r="M45" i="54"/>
  <c r="M44" i="54"/>
  <c r="I46" i="54"/>
  <c r="I44" i="54"/>
  <c r="K45" i="54"/>
  <c r="M46" i="54"/>
  <c r="N47" i="54" l="1"/>
  <c r="AA28" i="51"/>
  <c r="Z28" i="51"/>
  <c r="Y28" i="51"/>
  <c r="X28" i="51"/>
  <c r="W28" i="51"/>
  <c r="V28" i="51"/>
  <c r="U28" i="51"/>
  <c r="T28" i="51"/>
  <c r="S28" i="51"/>
  <c r="AA27" i="51"/>
  <c r="Z27" i="51"/>
  <c r="Y27" i="51"/>
  <c r="X27" i="51"/>
  <c r="W27" i="51"/>
  <c r="V27" i="51"/>
  <c r="U27" i="51"/>
  <c r="T27" i="51"/>
  <c r="S27" i="51"/>
  <c r="AA26" i="51"/>
  <c r="Z26" i="51"/>
  <c r="Y26" i="51"/>
  <c r="X26" i="51"/>
  <c r="W26" i="51"/>
  <c r="V26" i="51"/>
  <c r="U26" i="51"/>
  <c r="T26" i="51"/>
  <c r="S26" i="51"/>
  <c r="AA23" i="51"/>
  <c r="Z23" i="51"/>
  <c r="Y23" i="51"/>
  <c r="X23" i="51"/>
  <c r="W23" i="51"/>
  <c r="V23" i="51"/>
  <c r="U23" i="51"/>
  <c r="T23" i="51"/>
  <c r="S23" i="51"/>
  <c r="AA22" i="51"/>
  <c r="Z22" i="51"/>
  <c r="Y22" i="51"/>
  <c r="X22" i="51"/>
  <c r="W22" i="51"/>
  <c r="V22" i="51"/>
  <c r="U22" i="51"/>
  <c r="T22" i="51"/>
  <c r="S22" i="51"/>
  <c r="AA21" i="51"/>
  <c r="Z21" i="51"/>
  <c r="Y21" i="51"/>
  <c r="X21" i="51"/>
  <c r="W21" i="51"/>
  <c r="V21" i="51"/>
  <c r="U21" i="51"/>
  <c r="T21" i="51"/>
  <c r="S21" i="51"/>
  <c r="AA20" i="51"/>
  <c r="Z20" i="51"/>
  <c r="Y20" i="51"/>
  <c r="X20" i="51"/>
  <c r="W20" i="51"/>
  <c r="V20" i="51"/>
  <c r="U20" i="51"/>
  <c r="T20" i="51"/>
  <c r="S20" i="51"/>
  <c r="AA19" i="51"/>
  <c r="Z19" i="51"/>
  <c r="Y19" i="51"/>
  <c r="X19" i="51"/>
  <c r="W19" i="51"/>
  <c r="V19" i="51"/>
  <c r="U19" i="51"/>
  <c r="T19" i="51"/>
  <c r="S19" i="51"/>
  <c r="AA18" i="51"/>
  <c r="Z18" i="51"/>
  <c r="Y18" i="51"/>
  <c r="X18" i="51"/>
  <c r="W18" i="51"/>
  <c r="V18" i="51"/>
  <c r="U18" i="51"/>
  <c r="T18" i="51"/>
  <c r="S18" i="51"/>
  <c r="AA24" i="50"/>
  <c r="Z24" i="50"/>
  <c r="Y24" i="50"/>
  <c r="X24" i="50"/>
  <c r="W24" i="50"/>
  <c r="V24" i="50"/>
  <c r="U24" i="50"/>
  <c r="T24" i="50"/>
  <c r="S24" i="50"/>
  <c r="AA21" i="50"/>
  <c r="Z21" i="50"/>
  <c r="Y21" i="50"/>
  <c r="X21" i="50"/>
  <c r="W21" i="50"/>
  <c r="V21" i="50"/>
  <c r="U21" i="50"/>
  <c r="T21" i="50"/>
  <c r="S21" i="50"/>
  <c r="AA19" i="50"/>
  <c r="Z19" i="50"/>
  <c r="Y19" i="50"/>
  <c r="X19" i="50"/>
  <c r="W19" i="50"/>
  <c r="V19" i="50"/>
  <c r="U19" i="50"/>
  <c r="T19" i="50"/>
  <c r="S19" i="50"/>
  <c r="AA18" i="50"/>
  <c r="Z18" i="50"/>
  <c r="Y18" i="50"/>
  <c r="X18" i="50"/>
  <c r="W18" i="50"/>
  <c r="V18" i="50"/>
  <c r="U18" i="50"/>
  <c r="T18" i="50"/>
  <c r="S18" i="50"/>
  <c r="AA31" i="49"/>
  <c r="Z31" i="49"/>
  <c r="Y31" i="49"/>
  <c r="X31" i="49"/>
  <c r="W31" i="49"/>
  <c r="V31" i="49"/>
  <c r="U31" i="49"/>
  <c r="T31" i="49"/>
  <c r="S31" i="49"/>
  <c r="AA30" i="49"/>
  <c r="Z30" i="49"/>
  <c r="Y30" i="49"/>
  <c r="X30" i="49"/>
  <c r="W30" i="49"/>
  <c r="V30" i="49"/>
  <c r="U30" i="49"/>
  <c r="T30" i="49"/>
  <c r="S30" i="49"/>
  <c r="AA29" i="49"/>
  <c r="Z29" i="49"/>
  <c r="Y29" i="49"/>
  <c r="X29" i="49"/>
  <c r="W29" i="49"/>
  <c r="V29" i="49"/>
  <c r="U29" i="49"/>
  <c r="T29" i="49"/>
  <c r="S29" i="49"/>
  <c r="AA28" i="49"/>
  <c r="Z28" i="49"/>
  <c r="Y28" i="49"/>
  <c r="X28" i="49"/>
  <c r="W28" i="49"/>
  <c r="V28" i="49"/>
  <c r="U28" i="49"/>
  <c r="T28" i="49"/>
  <c r="S28" i="49"/>
  <c r="AA27" i="49"/>
  <c r="Z27" i="49"/>
  <c r="Y27" i="49"/>
  <c r="X27" i="49"/>
  <c r="W27" i="49"/>
  <c r="V27" i="49"/>
  <c r="U27" i="49"/>
  <c r="T27" i="49"/>
  <c r="S27" i="49"/>
  <c r="AA25" i="49"/>
  <c r="Z25" i="49"/>
  <c r="Y25" i="49"/>
  <c r="X25" i="49"/>
  <c r="W25" i="49"/>
  <c r="V25" i="49"/>
  <c r="U25" i="49"/>
  <c r="T25" i="49"/>
  <c r="S25" i="49"/>
  <c r="AA24" i="49"/>
  <c r="Z24" i="49"/>
  <c r="Y24" i="49"/>
  <c r="X24" i="49"/>
  <c r="W24" i="49"/>
  <c r="V24" i="49"/>
  <c r="U24" i="49"/>
  <c r="T24" i="49"/>
  <c r="S24" i="49"/>
  <c r="AA23" i="49"/>
  <c r="Z23" i="49"/>
  <c r="Y23" i="49"/>
  <c r="X23" i="49"/>
  <c r="W23" i="49"/>
  <c r="V23" i="49"/>
  <c r="U23" i="49"/>
  <c r="T23" i="49"/>
  <c r="S23" i="49"/>
  <c r="AA22" i="49"/>
  <c r="Z22" i="49"/>
  <c r="Y22" i="49"/>
  <c r="X22" i="49"/>
  <c r="W22" i="49"/>
  <c r="V22" i="49"/>
  <c r="U22" i="49"/>
  <c r="T22" i="49"/>
  <c r="S22" i="49"/>
  <c r="AA21" i="49"/>
  <c r="Z21" i="49"/>
  <c r="Y21" i="49"/>
  <c r="X21" i="49"/>
  <c r="W21" i="49"/>
  <c r="V21" i="49"/>
  <c r="U21" i="49"/>
  <c r="T21" i="49"/>
  <c r="S21" i="49"/>
  <c r="AA20" i="49"/>
  <c r="Z20" i="49"/>
  <c r="Y20" i="49"/>
  <c r="X20" i="49"/>
  <c r="W20" i="49"/>
  <c r="V20" i="49"/>
  <c r="U20" i="49"/>
  <c r="T20" i="49"/>
  <c r="S20" i="49"/>
  <c r="AA19" i="49"/>
  <c r="Z19" i="49"/>
  <c r="Y19" i="49"/>
  <c r="X19" i="49"/>
  <c r="W19" i="49"/>
  <c r="V19" i="49"/>
  <c r="U19" i="49"/>
  <c r="T19" i="49"/>
  <c r="S19" i="49"/>
  <c r="AA18" i="49"/>
  <c r="Z18" i="49"/>
  <c r="Y18" i="49"/>
  <c r="X18" i="49"/>
  <c r="W18" i="49"/>
  <c r="V18" i="49"/>
  <c r="U18" i="49"/>
  <c r="T18" i="49"/>
  <c r="S18" i="49"/>
  <c r="AA40" i="48"/>
  <c r="Z40" i="48"/>
  <c r="Y40" i="48"/>
  <c r="X40" i="48"/>
  <c r="W40" i="48"/>
  <c r="V40" i="48"/>
  <c r="U40" i="48"/>
  <c r="T40" i="48"/>
  <c r="S40" i="48"/>
  <c r="AA39" i="48"/>
  <c r="Z39" i="48"/>
  <c r="Y39" i="48"/>
  <c r="X39" i="48"/>
  <c r="W39" i="48"/>
  <c r="V39" i="48"/>
  <c r="U39" i="48"/>
  <c r="T39" i="48"/>
  <c r="S39" i="48"/>
  <c r="AA38" i="48"/>
  <c r="Z38" i="48"/>
  <c r="Y38" i="48"/>
  <c r="X38" i="48"/>
  <c r="W38" i="48"/>
  <c r="V38" i="48"/>
  <c r="U38" i="48"/>
  <c r="T38" i="48"/>
  <c r="S38" i="48"/>
  <c r="AA37" i="48"/>
  <c r="Z37" i="48"/>
  <c r="Y37" i="48"/>
  <c r="X37" i="48"/>
  <c r="W37" i="48"/>
  <c r="V37" i="48"/>
  <c r="U37" i="48"/>
  <c r="T37" i="48"/>
  <c r="S37" i="48"/>
  <c r="AA36" i="48"/>
  <c r="Z36" i="48"/>
  <c r="Y36" i="48"/>
  <c r="X36" i="48"/>
  <c r="W36" i="48"/>
  <c r="V36" i="48"/>
  <c r="U36" i="48"/>
  <c r="T36" i="48"/>
  <c r="S36" i="48"/>
  <c r="AA35" i="48"/>
  <c r="Z35" i="48"/>
  <c r="Y35" i="48"/>
  <c r="X35" i="48"/>
  <c r="W35" i="48"/>
  <c r="V35" i="48"/>
  <c r="U35" i="48"/>
  <c r="T35" i="48"/>
  <c r="S35" i="48"/>
  <c r="AA34" i="48"/>
  <c r="Z34" i="48"/>
  <c r="Y34" i="48"/>
  <c r="X34" i="48"/>
  <c r="W34" i="48"/>
  <c r="V34" i="48"/>
  <c r="U34" i="48"/>
  <c r="T34" i="48"/>
  <c r="S34" i="48"/>
  <c r="AA32" i="48"/>
  <c r="Z32" i="48"/>
  <c r="Y32" i="48"/>
  <c r="X32" i="48"/>
  <c r="W32" i="48"/>
  <c r="V32" i="48"/>
  <c r="U32" i="48"/>
  <c r="T32" i="48"/>
  <c r="S32" i="48"/>
  <c r="AA31" i="48"/>
  <c r="Z31" i="48"/>
  <c r="Y31" i="48"/>
  <c r="X31" i="48"/>
  <c r="W31" i="48"/>
  <c r="V31" i="48"/>
  <c r="U31" i="48"/>
  <c r="T31" i="48"/>
  <c r="S31" i="48"/>
  <c r="AA30" i="48"/>
  <c r="Z30" i="48"/>
  <c r="Y30" i="48"/>
  <c r="X30" i="48"/>
  <c r="W30" i="48"/>
  <c r="V30" i="48"/>
  <c r="U30" i="48"/>
  <c r="T30" i="48"/>
  <c r="S30" i="48"/>
  <c r="AA29" i="48"/>
  <c r="Z29" i="48"/>
  <c r="Y29" i="48"/>
  <c r="X29" i="48"/>
  <c r="W29" i="48"/>
  <c r="V29" i="48"/>
  <c r="U29" i="48"/>
  <c r="T29" i="48"/>
  <c r="S29" i="48"/>
  <c r="AA28" i="48"/>
  <c r="Z28" i="48"/>
  <c r="Y28" i="48"/>
  <c r="X28" i="48"/>
  <c r="W28" i="48"/>
  <c r="V28" i="48"/>
  <c r="U28" i="48"/>
  <c r="T28" i="48"/>
  <c r="S28" i="48"/>
  <c r="AA27" i="48"/>
  <c r="Z27" i="48"/>
  <c r="Y27" i="48"/>
  <c r="X27" i="48"/>
  <c r="W27" i="48"/>
  <c r="V27" i="48"/>
  <c r="U27" i="48"/>
  <c r="T27" i="48"/>
  <c r="S27" i="48"/>
  <c r="AA26" i="48"/>
  <c r="Z26" i="48"/>
  <c r="Y26" i="48"/>
  <c r="X26" i="48"/>
  <c r="W26" i="48"/>
  <c r="V26" i="48"/>
  <c r="U26" i="48"/>
  <c r="T26" i="48"/>
  <c r="S26" i="48"/>
  <c r="AA25" i="48"/>
  <c r="Z25" i="48"/>
  <c r="Y25" i="48"/>
  <c r="X25" i="48"/>
  <c r="W25" i="48"/>
  <c r="V25" i="48"/>
  <c r="U25" i="48"/>
  <c r="T25" i="48"/>
  <c r="S25" i="48"/>
  <c r="AA24" i="48"/>
  <c r="Z24" i="48"/>
  <c r="Y24" i="48"/>
  <c r="X24" i="48"/>
  <c r="W24" i="48"/>
  <c r="V24" i="48"/>
  <c r="U24" i="48"/>
  <c r="T24" i="48"/>
  <c r="S24" i="48"/>
  <c r="AA23" i="48"/>
  <c r="Z23" i="48"/>
  <c r="Y23" i="48"/>
  <c r="X23" i="48"/>
  <c r="W23" i="48"/>
  <c r="V23" i="48"/>
  <c r="U23" i="48"/>
  <c r="T23" i="48"/>
  <c r="S23" i="48"/>
  <c r="AA22" i="48"/>
  <c r="Z22" i="48"/>
  <c r="Y22" i="48"/>
  <c r="X22" i="48"/>
  <c r="W22" i="48"/>
  <c r="V22" i="48"/>
  <c r="U22" i="48"/>
  <c r="T22" i="48"/>
  <c r="S22" i="48"/>
  <c r="AA21" i="48"/>
  <c r="Z21" i="48"/>
  <c r="Y21" i="48"/>
  <c r="X21" i="48"/>
  <c r="W21" i="48"/>
  <c r="V21" i="48"/>
  <c r="U21" i="48"/>
  <c r="T21" i="48"/>
  <c r="S21" i="48"/>
  <c r="AA20" i="48"/>
  <c r="Z20" i="48"/>
  <c r="Y20" i="48"/>
  <c r="X20" i="48"/>
  <c r="W20" i="48"/>
  <c r="V20" i="48"/>
  <c r="U20" i="48"/>
  <c r="T20" i="48"/>
  <c r="S20" i="48"/>
  <c r="AA19" i="48"/>
  <c r="Z19" i="48"/>
  <c r="Y19" i="48"/>
  <c r="X19" i="48"/>
  <c r="W19" i="48"/>
  <c r="V19" i="48"/>
  <c r="U19" i="48"/>
  <c r="T19" i="48"/>
  <c r="S19" i="48"/>
  <c r="AA18" i="48"/>
  <c r="Z18" i="48"/>
  <c r="Y18" i="48"/>
  <c r="X18" i="48"/>
  <c r="W18" i="48"/>
  <c r="V18" i="48"/>
  <c r="U18" i="48"/>
  <c r="T18" i="48"/>
  <c r="S18" i="48"/>
  <c r="AA24" i="47"/>
  <c r="Z24" i="47"/>
  <c r="Y24" i="47"/>
  <c r="X24" i="47"/>
  <c r="W24" i="47"/>
  <c r="V24" i="47"/>
  <c r="U24" i="47"/>
  <c r="T24" i="47"/>
  <c r="S24" i="47"/>
  <c r="AA23" i="47"/>
  <c r="Z23" i="47"/>
  <c r="Y23" i="47"/>
  <c r="X23" i="47"/>
  <c r="W23" i="47"/>
  <c r="V23" i="47"/>
  <c r="U23" i="47"/>
  <c r="T23" i="47"/>
  <c r="S23" i="47"/>
  <c r="AA22" i="47"/>
  <c r="Z22" i="47"/>
  <c r="Y22" i="47"/>
  <c r="X22" i="47"/>
  <c r="W22" i="47"/>
  <c r="V22" i="47"/>
  <c r="U22" i="47"/>
  <c r="T22" i="47"/>
  <c r="S22" i="47"/>
  <c r="AA21" i="47"/>
  <c r="Z21" i="47"/>
  <c r="Y21" i="47"/>
  <c r="X21" i="47"/>
  <c r="W21" i="47"/>
  <c r="V21" i="47"/>
  <c r="U21" i="47"/>
  <c r="T21" i="47"/>
  <c r="S21" i="47"/>
  <c r="AA20" i="47"/>
  <c r="Z20" i="47"/>
  <c r="Y20" i="47"/>
  <c r="X20" i="47"/>
  <c r="W20" i="47"/>
  <c r="V20" i="47"/>
  <c r="U20" i="47"/>
  <c r="T20" i="47"/>
  <c r="S20" i="47"/>
  <c r="AA19" i="47"/>
  <c r="Z19" i="47"/>
  <c r="Y19" i="47"/>
  <c r="X19" i="47"/>
  <c r="W19" i="47"/>
  <c r="V19" i="47"/>
  <c r="U19" i="47"/>
  <c r="T19" i="47"/>
  <c r="S19" i="47"/>
  <c r="AA18" i="47"/>
  <c r="Z18" i="47"/>
  <c r="Y18" i="47"/>
  <c r="X18" i="47"/>
  <c r="W18" i="47"/>
  <c r="V18" i="47"/>
  <c r="U18" i="47"/>
  <c r="T18" i="47"/>
  <c r="S18" i="47"/>
  <c r="AA31" i="46"/>
  <c r="Z31" i="46"/>
  <c r="Y31" i="46"/>
  <c r="X31" i="46"/>
  <c r="W31" i="46"/>
  <c r="V31" i="46"/>
  <c r="U31" i="46"/>
  <c r="T31" i="46"/>
  <c r="S31" i="46"/>
  <c r="AA30" i="46"/>
  <c r="Z30" i="46"/>
  <c r="Y30" i="46"/>
  <c r="X30" i="46"/>
  <c r="W30" i="46"/>
  <c r="V30" i="46"/>
  <c r="U30" i="46"/>
  <c r="T30" i="46"/>
  <c r="S30" i="46"/>
  <c r="AA29" i="46"/>
  <c r="Z29" i="46"/>
  <c r="Y29" i="46"/>
  <c r="X29" i="46"/>
  <c r="W29" i="46"/>
  <c r="V29" i="46"/>
  <c r="U29" i="46"/>
  <c r="T29" i="46"/>
  <c r="S29" i="46"/>
  <c r="AA28" i="46"/>
  <c r="Z28" i="46"/>
  <c r="Y28" i="46"/>
  <c r="X28" i="46"/>
  <c r="W28" i="46"/>
  <c r="V28" i="46"/>
  <c r="U28" i="46"/>
  <c r="T28" i="46"/>
  <c r="S28" i="46"/>
  <c r="AA26" i="46"/>
  <c r="Z26" i="46"/>
  <c r="Y26" i="46"/>
  <c r="X26" i="46"/>
  <c r="W26" i="46"/>
  <c r="V26" i="46"/>
  <c r="U26" i="46"/>
  <c r="T26" i="46"/>
  <c r="S26" i="46"/>
  <c r="AA25" i="46"/>
  <c r="Z25" i="46"/>
  <c r="Y25" i="46"/>
  <c r="X25" i="46"/>
  <c r="W25" i="46"/>
  <c r="V25" i="46"/>
  <c r="U25" i="46"/>
  <c r="T25" i="46"/>
  <c r="S25" i="46"/>
  <c r="AA24" i="46"/>
  <c r="Z24" i="46"/>
  <c r="Y24" i="46"/>
  <c r="X24" i="46"/>
  <c r="W24" i="46"/>
  <c r="V24" i="46"/>
  <c r="U24" i="46"/>
  <c r="T24" i="46"/>
  <c r="S24" i="46"/>
  <c r="AA23" i="46"/>
  <c r="Z23" i="46"/>
  <c r="Y23" i="46"/>
  <c r="X23" i="46"/>
  <c r="W23" i="46"/>
  <c r="V23" i="46"/>
  <c r="U23" i="46"/>
  <c r="T23" i="46"/>
  <c r="S23" i="46"/>
  <c r="AA22" i="46"/>
  <c r="Z22" i="46"/>
  <c r="Y22" i="46"/>
  <c r="X22" i="46"/>
  <c r="W22" i="46"/>
  <c r="V22" i="46"/>
  <c r="U22" i="46"/>
  <c r="T22" i="46"/>
  <c r="S22" i="46"/>
  <c r="AA21" i="46"/>
  <c r="Z21" i="46"/>
  <c r="Y21" i="46"/>
  <c r="X21" i="46"/>
  <c r="W21" i="46"/>
  <c r="V21" i="46"/>
  <c r="U21" i="46"/>
  <c r="T21" i="46"/>
  <c r="S21" i="46"/>
  <c r="AA20" i="46"/>
  <c r="Z20" i="46"/>
  <c r="Y20" i="46"/>
  <c r="X20" i="46"/>
  <c r="W20" i="46"/>
  <c r="V20" i="46"/>
  <c r="U20" i="46"/>
  <c r="T20" i="46"/>
  <c r="S20" i="46"/>
  <c r="AA19" i="46"/>
  <c r="Z19" i="46"/>
  <c r="Y19" i="46"/>
  <c r="X19" i="46"/>
  <c r="W19" i="46"/>
  <c r="V19" i="46"/>
  <c r="U19" i="46"/>
  <c r="T19" i="46"/>
  <c r="S19" i="46"/>
  <c r="AA18" i="46"/>
  <c r="Z18" i="46"/>
  <c r="Y18" i="46"/>
  <c r="X18" i="46"/>
  <c r="W18" i="46"/>
  <c r="V18" i="46"/>
  <c r="U18" i="46"/>
  <c r="T18" i="46"/>
  <c r="S18" i="46"/>
  <c r="AA120" i="45"/>
  <c r="Z120" i="45"/>
  <c r="Y120" i="45"/>
  <c r="X120" i="45"/>
  <c r="W120" i="45"/>
  <c r="V120" i="45"/>
  <c r="U120" i="45"/>
  <c r="T120" i="45"/>
  <c r="S120" i="45"/>
  <c r="AA119" i="45"/>
  <c r="Z119" i="45"/>
  <c r="Y119" i="45"/>
  <c r="X119" i="45"/>
  <c r="W119" i="45"/>
  <c r="V119" i="45"/>
  <c r="U119" i="45"/>
  <c r="T119" i="45"/>
  <c r="S119" i="45"/>
  <c r="AA117" i="45"/>
  <c r="Z117" i="45"/>
  <c r="Y117" i="45"/>
  <c r="X117" i="45"/>
  <c r="W117" i="45"/>
  <c r="V117" i="45"/>
  <c r="U117" i="45"/>
  <c r="T117" i="45"/>
  <c r="S117" i="45"/>
  <c r="AA116" i="45"/>
  <c r="Z116" i="45"/>
  <c r="Y116" i="45"/>
  <c r="X116" i="45"/>
  <c r="W116" i="45"/>
  <c r="V116" i="45"/>
  <c r="U116" i="45"/>
  <c r="T116" i="45"/>
  <c r="S116" i="45"/>
  <c r="AA115" i="45"/>
  <c r="Z115" i="45"/>
  <c r="Y115" i="45"/>
  <c r="X115" i="45"/>
  <c r="W115" i="45"/>
  <c r="V115" i="45"/>
  <c r="U115" i="45"/>
  <c r="T115" i="45"/>
  <c r="S115" i="45"/>
  <c r="AA114" i="45"/>
  <c r="Z114" i="45"/>
  <c r="Y114" i="45"/>
  <c r="X114" i="45"/>
  <c r="W114" i="45"/>
  <c r="V114" i="45"/>
  <c r="U114" i="45"/>
  <c r="T114" i="45"/>
  <c r="S114" i="45"/>
  <c r="AA113" i="45"/>
  <c r="Z113" i="45"/>
  <c r="Y113" i="45"/>
  <c r="X113" i="45"/>
  <c r="W113" i="45"/>
  <c r="V113" i="45"/>
  <c r="U113" i="45"/>
  <c r="T113" i="45"/>
  <c r="S113" i="45"/>
  <c r="AA112" i="45"/>
  <c r="Z112" i="45"/>
  <c r="Y112" i="45"/>
  <c r="X112" i="45"/>
  <c r="W112" i="45"/>
  <c r="V112" i="45"/>
  <c r="U112" i="45"/>
  <c r="T112" i="45"/>
  <c r="S112" i="45"/>
  <c r="AA111" i="45"/>
  <c r="Z111" i="45"/>
  <c r="Y111" i="45"/>
  <c r="X111" i="45"/>
  <c r="W111" i="45"/>
  <c r="V111" i="45"/>
  <c r="U111" i="45"/>
  <c r="T111" i="45"/>
  <c r="S111" i="45"/>
  <c r="AA110" i="45"/>
  <c r="Z110" i="45"/>
  <c r="Y110" i="45"/>
  <c r="X110" i="45"/>
  <c r="W110" i="45"/>
  <c r="V110" i="45"/>
  <c r="U110" i="45"/>
  <c r="T110" i="45"/>
  <c r="S110" i="45"/>
  <c r="AA109" i="45"/>
  <c r="Z109" i="45"/>
  <c r="Y109" i="45"/>
  <c r="X109" i="45"/>
  <c r="W109" i="45"/>
  <c r="V109" i="45"/>
  <c r="U109" i="45"/>
  <c r="T109" i="45"/>
  <c r="S109" i="45"/>
  <c r="AA108" i="45"/>
  <c r="Z108" i="45"/>
  <c r="Y108" i="45"/>
  <c r="X108" i="45"/>
  <c r="W108" i="45"/>
  <c r="V108" i="45"/>
  <c r="U108" i="45"/>
  <c r="T108" i="45"/>
  <c r="S108" i="45"/>
  <c r="AA107" i="45"/>
  <c r="Z107" i="45"/>
  <c r="Y107" i="45"/>
  <c r="X107" i="45"/>
  <c r="W107" i="45"/>
  <c r="V107" i="45"/>
  <c r="U107" i="45"/>
  <c r="T107" i="45"/>
  <c r="S107" i="45"/>
  <c r="AA106" i="45"/>
  <c r="Z106" i="45"/>
  <c r="Y106" i="45"/>
  <c r="X106" i="45"/>
  <c r="W106" i="45"/>
  <c r="V106" i="45"/>
  <c r="U106" i="45"/>
  <c r="T106" i="45"/>
  <c r="S106" i="45"/>
  <c r="AA105" i="45"/>
  <c r="Z105" i="45"/>
  <c r="Y105" i="45"/>
  <c r="X105" i="45"/>
  <c r="W105" i="45"/>
  <c r="V105" i="45"/>
  <c r="U105" i="45"/>
  <c r="T105" i="45"/>
  <c r="S105" i="45"/>
  <c r="AA104" i="45"/>
  <c r="Z104" i="45"/>
  <c r="Y104" i="45"/>
  <c r="X104" i="45"/>
  <c r="W104" i="45"/>
  <c r="V104" i="45"/>
  <c r="U104" i="45"/>
  <c r="T104" i="45"/>
  <c r="S104" i="45"/>
  <c r="AA103" i="45"/>
  <c r="Z103" i="45"/>
  <c r="Y103" i="45"/>
  <c r="X103" i="45"/>
  <c r="W103" i="45"/>
  <c r="V103" i="45"/>
  <c r="U103" i="45"/>
  <c r="T103" i="45"/>
  <c r="S103" i="45"/>
  <c r="AA102" i="45"/>
  <c r="Z102" i="45"/>
  <c r="Y102" i="45"/>
  <c r="X102" i="45"/>
  <c r="W102" i="45"/>
  <c r="V102" i="45"/>
  <c r="U102" i="45"/>
  <c r="T102" i="45"/>
  <c r="S102" i="45"/>
  <c r="AA99" i="45"/>
  <c r="Z99" i="45"/>
  <c r="Y99" i="45"/>
  <c r="X99" i="45"/>
  <c r="W99" i="45"/>
  <c r="V99" i="45"/>
  <c r="U99" i="45"/>
  <c r="T99" i="45"/>
  <c r="S99" i="45"/>
  <c r="AA98" i="45"/>
  <c r="Z98" i="45"/>
  <c r="Y98" i="45"/>
  <c r="X98" i="45"/>
  <c r="W98" i="45"/>
  <c r="V98" i="45"/>
  <c r="U98" i="45"/>
  <c r="T98" i="45"/>
  <c r="S98" i="45"/>
  <c r="AA96" i="45"/>
  <c r="Z96" i="45"/>
  <c r="Y96" i="45"/>
  <c r="X96" i="45"/>
  <c r="W96" i="45"/>
  <c r="V96" i="45"/>
  <c r="U96" i="45"/>
  <c r="T96" i="45"/>
  <c r="S96" i="45"/>
  <c r="AA19" i="45"/>
  <c r="Z19" i="45"/>
  <c r="Y19" i="45"/>
  <c r="X19" i="45"/>
  <c r="W19" i="45"/>
  <c r="V19" i="45"/>
  <c r="U19" i="45"/>
  <c r="T19" i="45"/>
  <c r="S19" i="45"/>
  <c r="AA40" i="42"/>
  <c r="Z40" i="42"/>
  <c r="Y40" i="42"/>
  <c r="X40" i="42"/>
  <c r="W40" i="42"/>
  <c r="V40" i="42"/>
  <c r="U40" i="42"/>
  <c r="T40" i="42"/>
  <c r="S40" i="42"/>
  <c r="AA39" i="42"/>
  <c r="Z39" i="42"/>
  <c r="Y39" i="42"/>
  <c r="X39" i="42"/>
  <c r="W39" i="42"/>
  <c r="V39" i="42"/>
  <c r="U39" i="42"/>
  <c r="T39" i="42"/>
  <c r="S39" i="42"/>
  <c r="AA38" i="42"/>
  <c r="Z38" i="42"/>
  <c r="Y38" i="42"/>
  <c r="X38" i="42"/>
  <c r="W38" i="42"/>
  <c r="V38" i="42"/>
  <c r="U38" i="42"/>
  <c r="T38" i="42"/>
  <c r="S38" i="42"/>
  <c r="AA37" i="42"/>
  <c r="Z37" i="42"/>
  <c r="Y37" i="42"/>
  <c r="X37" i="42"/>
  <c r="W37" i="42"/>
  <c r="V37" i="42"/>
  <c r="U37" i="42"/>
  <c r="T37" i="42"/>
  <c r="S37" i="42"/>
  <c r="AA36" i="42"/>
  <c r="Z36" i="42"/>
  <c r="Y36" i="42"/>
  <c r="X36" i="42"/>
  <c r="W36" i="42"/>
  <c r="V36" i="42"/>
  <c r="U36" i="42"/>
  <c r="T36" i="42"/>
  <c r="S36" i="42"/>
  <c r="AA35" i="42"/>
  <c r="Z35" i="42"/>
  <c r="Y35" i="42"/>
  <c r="X35" i="42"/>
  <c r="W35" i="42"/>
  <c r="V35" i="42"/>
  <c r="U35" i="42"/>
  <c r="T35" i="42"/>
  <c r="S35" i="42"/>
  <c r="AA34" i="42"/>
  <c r="Z34" i="42"/>
  <c r="Y34" i="42"/>
  <c r="X34" i="42"/>
  <c r="W34" i="42"/>
  <c r="V34" i="42"/>
  <c r="U34" i="42"/>
  <c r="T34" i="42"/>
  <c r="S34" i="42"/>
  <c r="AA32" i="42"/>
  <c r="Z32" i="42"/>
  <c r="Y32" i="42"/>
  <c r="X32" i="42"/>
  <c r="W32" i="42"/>
  <c r="V32" i="42"/>
  <c r="U32" i="42"/>
  <c r="T32" i="42"/>
  <c r="S32" i="42"/>
  <c r="AA31" i="42"/>
  <c r="Z31" i="42"/>
  <c r="Y31" i="42"/>
  <c r="X31" i="42"/>
  <c r="W31" i="42"/>
  <c r="V31" i="42"/>
  <c r="U31" i="42"/>
  <c r="T31" i="42"/>
  <c r="S31" i="42"/>
  <c r="AA30" i="42"/>
  <c r="Z30" i="42"/>
  <c r="Y30" i="42"/>
  <c r="X30" i="42"/>
  <c r="W30" i="42"/>
  <c r="V30" i="42"/>
  <c r="U30" i="42"/>
  <c r="T30" i="42"/>
  <c r="S30" i="42"/>
  <c r="AA29" i="42"/>
  <c r="Z29" i="42"/>
  <c r="Y29" i="42"/>
  <c r="X29" i="42"/>
  <c r="W29" i="42"/>
  <c r="V29" i="42"/>
  <c r="U29" i="42"/>
  <c r="T29" i="42"/>
  <c r="S29" i="42"/>
  <c r="AA28" i="42"/>
  <c r="Z28" i="42"/>
  <c r="Y28" i="42"/>
  <c r="X28" i="42"/>
  <c r="W28" i="42"/>
  <c r="V28" i="42"/>
  <c r="U28" i="42"/>
  <c r="T28" i="42"/>
  <c r="S28" i="42"/>
  <c r="AA27" i="42"/>
  <c r="Z27" i="42"/>
  <c r="Y27" i="42"/>
  <c r="X27" i="42"/>
  <c r="W27" i="42"/>
  <c r="V27" i="42"/>
  <c r="U27" i="42"/>
  <c r="T27" i="42"/>
  <c r="S27" i="42"/>
  <c r="AA26" i="42"/>
  <c r="Z26" i="42"/>
  <c r="Y26" i="42"/>
  <c r="X26" i="42"/>
  <c r="W26" i="42"/>
  <c r="V26" i="42"/>
  <c r="U26" i="42"/>
  <c r="T26" i="42"/>
  <c r="S26" i="42"/>
  <c r="AA25" i="42"/>
  <c r="Z25" i="42"/>
  <c r="Y25" i="42"/>
  <c r="X25" i="42"/>
  <c r="W25" i="42"/>
  <c r="V25" i="42"/>
  <c r="U25" i="42"/>
  <c r="T25" i="42"/>
  <c r="S25" i="42"/>
  <c r="AA24" i="42"/>
  <c r="Z24" i="42"/>
  <c r="Y24" i="42"/>
  <c r="X24" i="42"/>
  <c r="W24" i="42"/>
  <c r="V24" i="42"/>
  <c r="U24" i="42"/>
  <c r="T24" i="42"/>
  <c r="S24" i="42"/>
  <c r="AA23" i="42"/>
  <c r="Z23" i="42"/>
  <c r="Y23" i="42"/>
  <c r="X23" i="42"/>
  <c r="W23" i="42"/>
  <c r="V23" i="42"/>
  <c r="U23" i="42"/>
  <c r="T23" i="42"/>
  <c r="S23" i="42"/>
  <c r="AA22" i="42"/>
  <c r="Z22" i="42"/>
  <c r="Y22" i="42"/>
  <c r="X22" i="42"/>
  <c r="W22" i="42"/>
  <c r="V22" i="42"/>
  <c r="U22" i="42"/>
  <c r="T22" i="42"/>
  <c r="S22" i="42"/>
  <c r="AA19" i="42"/>
  <c r="Z19" i="42"/>
  <c r="Y19" i="42"/>
  <c r="X19" i="42"/>
  <c r="W19" i="42"/>
  <c r="V19" i="42"/>
  <c r="U19" i="42"/>
  <c r="T19" i="42"/>
  <c r="S19" i="42"/>
  <c r="AA18" i="42"/>
  <c r="Z18" i="42"/>
  <c r="Y18" i="42"/>
  <c r="X18" i="42"/>
  <c r="W18" i="42"/>
  <c r="V18" i="42"/>
  <c r="U18" i="42"/>
  <c r="T18" i="42"/>
  <c r="S18" i="42"/>
  <c r="S67" i="41"/>
  <c r="T67" i="41"/>
  <c r="U67" i="41"/>
  <c r="V67" i="41"/>
  <c r="W67" i="41"/>
  <c r="X67" i="41"/>
  <c r="Y67" i="41"/>
  <c r="Z67" i="41"/>
  <c r="AA67" i="41"/>
  <c r="S68" i="41"/>
  <c r="T68" i="41"/>
  <c r="U68" i="41"/>
  <c r="V68" i="41"/>
  <c r="W68" i="41"/>
  <c r="X68" i="41"/>
  <c r="Y68" i="41"/>
  <c r="Z68" i="41"/>
  <c r="AA68" i="41"/>
  <c r="AA75" i="41"/>
  <c r="Z75" i="41"/>
  <c r="Y75" i="41"/>
  <c r="X75" i="41"/>
  <c r="W75" i="41"/>
  <c r="V75" i="41"/>
  <c r="U75" i="41"/>
  <c r="T75" i="41"/>
  <c r="S75" i="41"/>
  <c r="AA74" i="41"/>
  <c r="Z74" i="41"/>
  <c r="Y74" i="41"/>
  <c r="X74" i="41"/>
  <c r="W74" i="41"/>
  <c r="V74" i="41"/>
  <c r="U74" i="41"/>
  <c r="T74" i="41"/>
  <c r="S74" i="41"/>
  <c r="AA71" i="41"/>
  <c r="Z71" i="41"/>
  <c r="Y71" i="41"/>
  <c r="X71" i="41"/>
  <c r="W71" i="41"/>
  <c r="V71" i="41"/>
  <c r="U71" i="41"/>
  <c r="T71" i="41"/>
  <c r="S71" i="41"/>
  <c r="AA70" i="41"/>
  <c r="Z70" i="41"/>
  <c r="Y70" i="41"/>
  <c r="X70" i="41"/>
  <c r="W70" i="41"/>
  <c r="V70" i="41"/>
  <c r="U70" i="41"/>
  <c r="T70" i="41"/>
  <c r="S70" i="41"/>
  <c r="AA95" i="40"/>
  <c r="Z95" i="40"/>
  <c r="Y95" i="40"/>
  <c r="X95" i="40"/>
  <c r="W95" i="40"/>
  <c r="V95" i="40"/>
  <c r="U95" i="40"/>
  <c r="T95" i="40"/>
  <c r="S95" i="40"/>
  <c r="AA94" i="40"/>
  <c r="Z94" i="40"/>
  <c r="Y94" i="40"/>
  <c r="X94" i="40"/>
  <c r="W94" i="40"/>
  <c r="V94" i="40"/>
  <c r="U94" i="40"/>
  <c r="T94" i="40"/>
  <c r="S94" i="40"/>
  <c r="AA93" i="40"/>
  <c r="Z93" i="40"/>
  <c r="Y93" i="40"/>
  <c r="X93" i="40"/>
  <c r="W93" i="40"/>
  <c r="V93" i="40"/>
  <c r="U93" i="40"/>
  <c r="T93" i="40"/>
  <c r="S93" i="40"/>
  <c r="AA92" i="40"/>
  <c r="Z92" i="40"/>
  <c r="Y92" i="40"/>
  <c r="X92" i="40"/>
  <c r="W92" i="40"/>
  <c r="V92" i="40"/>
  <c r="U92" i="40"/>
  <c r="T92" i="40"/>
  <c r="S92" i="40"/>
  <c r="AA91" i="40"/>
  <c r="Z91" i="40"/>
  <c r="Y91" i="40"/>
  <c r="X91" i="40"/>
  <c r="W91" i="40"/>
  <c r="V91" i="40"/>
  <c r="U91" i="40"/>
  <c r="T91" i="40"/>
  <c r="S91" i="40"/>
  <c r="AA90" i="40"/>
  <c r="Z90" i="40"/>
  <c r="Y90" i="40"/>
  <c r="X90" i="40"/>
  <c r="W90" i="40"/>
  <c r="V90" i="40"/>
  <c r="U90" i="40"/>
  <c r="T90" i="40"/>
  <c r="S90" i="40"/>
  <c r="AA89" i="40"/>
  <c r="Z89" i="40"/>
  <c r="Y89" i="40"/>
  <c r="X89" i="40"/>
  <c r="W89" i="40"/>
  <c r="V89" i="40"/>
  <c r="U89" i="40"/>
  <c r="T89" i="40"/>
  <c r="S89" i="40"/>
  <c r="AA88" i="40"/>
  <c r="Z88" i="40"/>
  <c r="Y88" i="40"/>
  <c r="X88" i="40"/>
  <c r="W88" i="40"/>
  <c r="V88" i="40"/>
  <c r="U88" i="40"/>
  <c r="T88" i="40"/>
  <c r="S88" i="40"/>
  <c r="AA87" i="40"/>
  <c r="Z87" i="40"/>
  <c r="Y87" i="40"/>
  <c r="X87" i="40"/>
  <c r="W87" i="40"/>
  <c r="V87" i="40"/>
  <c r="U87" i="40"/>
  <c r="T87" i="40"/>
  <c r="S87" i="40"/>
  <c r="AA86" i="40"/>
  <c r="Z86" i="40"/>
  <c r="Y86" i="40"/>
  <c r="X86" i="40"/>
  <c r="W86" i="40"/>
  <c r="V86" i="40"/>
  <c r="U86" i="40"/>
  <c r="T86" i="40"/>
  <c r="S86" i="40"/>
  <c r="AA85" i="40"/>
  <c r="Z85" i="40"/>
  <c r="Y85" i="40"/>
  <c r="X85" i="40"/>
  <c r="W85" i="40"/>
  <c r="V85" i="40"/>
  <c r="U85" i="40"/>
  <c r="T85" i="40"/>
  <c r="S85" i="40"/>
  <c r="AA84" i="40"/>
  <c r="Z84" i="40"/>
  <c r="Y84" i="40"/>
  <c r="X84" i="40"/>
  <c r="W84" i="40"/>
  <c r="V84" i="40"/>
  <c r="U84" i="40"/>
  <c r="T84" i="40"/>
  <c r="S84" i="40"/>
  <c r="AA83" i="40"/>
  <c r="Z83" i="40"/>
  <c r="Y83" i="40"/>
  <c r="X83" i="40"/>
  <c r="W83" i="40"/>
  <c r="V83" i="40"/>
  <c r="U83" i="40"/>
  <c r="T83" i="40"/>
  <c r="S83" i="40"/>
  <c r="AA82" i="40"/>
  <c r="Z82" i="40"/>
  <c r="Y82" i="40"/>
  <c r="X82" i="40"/>
  <c r="W82" i="40"/>
  <c r="V82" i="40"/>
  <c r="U82" i="40"/>
  <c r="T82" i="40"/>
  <c r="S82" i="40"/>
  <c r="AA81" i="40"/>
  <c r="Z81" i="40"/>
  <c r="Y81" i="40"/>
  <c r="X81" i="40"/>
  <c r="W81" i="40"/>
  <c r="V81" i="40"/>
  <c r="U81" i="40"/>
  <c r="T81" i="40"/>
  <c r="S81" i="40"/>
  <c r="AA80" i="40"/>
  <c r="Z80" i="40"/>
  <c r="Y80" i="40"/>
  <c r="X80" i="40"/>
  <c r="W80" i="40"/>
  <c r="V80" i="40"/>
  <c r="U80" i="40"/>
  <c r="T80" i="40"/>
  <c r="S80" i="40"/>
  <c r="AA77" i="40"/>
  <c r="Z77" i="40"/>
  <c r="Y77" i="40"/>
  <c r="X77" i="40"/>
  <c r="W77" i="40"/>
  <c r="V77" i="40"/>
  <c r="U77" i="40"/>
  <c r="T77" i="40"/>
  <c r="S77" i="40"/>
  <c r="AA76" i="40"/>
  <c r="Z76" i="40"/>
  <c r="Y76" i="40"/>
  <c r="X76" i="40"/>
  <c r="W76" i="40"/>
  <c r="V76" i="40"/>
  <c r="U76" i="40"/>
  <c r="T76" i="40"/>
  <c r="S76" i="40"/>
  <c r="AA74" i="40"/>
  <c r="Z74" i="40"/>
  <c r="Y74" i="40"/>
  <c r="X74" i="40"/>
  <c r="W74" i="40"/>
  <c r="V74" i="40"/>
  <c r="U74" i="40"/>
  <c r="T74" i="40"/>
  <c r="S74" i="40"/>
  <c r="AA71" i="40"/>
  <c r="Z71" i="40"/>
  <c r="Y71" i="40"/>
  <c r="X71" i="40"/>
  <c r="W71" i="40"/>
  <c r="V71" i="40"/>
  <c r="U71" i="40"/>
  <c r="T71" i="40"/>
  <c r="S71" i="40"/>
  <c r="AA55" i="38"/>
  <c r="Z55" i="38"/>
  <c r="Y55" i="38"/>
  <c r="X55" i="38"/>
  <c r="W55" i="38"/>
  <c r="V55" i="38"/>
  <c r="U55" i="38"/>
  <c r="T55" i="38"/>
  <c r="S55" i="38"/>
  <c r="AA53" i="38"/>
  <c r="Z53" i="38"/>
  <c r="Y53" i="38"/>
  <c r="X53" i="38"/>
  <c r="W53" i="38"/>
  <c r="V53" i="38"/>
  <c r="U53" i="38"/>
  <c r="T53" i="38"/>
  <c r="S53" i="38"/>
  <c r="AA52" i="38"/>
  <c r="Z52" i="38"/>
  <c r="Y52" i="38"/>
  <c r="X52" i="38"/>
  <c r="W52" i="38"/>
  <c r="V52" i="38"/>
  <c r="U52" i="38"/>
  <c r="T52" i="38"/>
  <c r="S52" i="38"/>
  <c r="AA51" i="38"/>
  <c r="Z51" i="38"/>
  <c r="Y51" i="38"/>
  <c r="X51" i="38"/>
  <c r="W51" i="38"/>
  <c r="V51" i="38"/>
  <c r="U51" i="38"/>
  <c r="T51" i="38"/>
  <c r="S51" i="38"/>
  <c r="AA50" i="38"/>
  <c r="Z50" i="38"/>
  <c r="Y50" i="38"/>
  <c r="X50" i="38"/>
  <c r="W50" i="38"/>
  <c r="V50" i="38"/>
  <c r="U50" i="38"/>
  <c r="T50" i="38"/>
  <c r="S50" i="38"/>
  <c r="AA49" i="38"/>
  <c r="Z49" i="38"/>
  <c r="Y49" i="38"/>
  <c r="X49" i="38"/>
  <c r="W49" i="38"/>
  <c r="V49" i="38"/>
  <c r="U49" i="38"/>
  <c r="T49" i="38"/>
  <c r="S49" i="38"/>
  <c r="AA48" i="38"/>
  <c r="Z48" i="38"/>
  <c r="Y48" i="38"/>
  <c r="X48" i="38"/>
  <c r="W48" i="38"/>
  <c r="V48" i="38"/>
  <c r="U48" i="38"/>
  <c r="T48" i="38"/>
  <c r="S48" i="38"/>
  <c r="AA47" i="38"/>
  <c r="Z47" i="38"/>
  <c r="Y47" i="38"/>
  <c r="X47" i="38"/>
  <c r="W47" i="38"/>
  <c r="V47" i="38"/>
  <c r="U47" i="38"/>
  <c r="T47" i="38"/>
  <c r="S47" i="38"/>
  <c r="AA45" i="38"/>
  <c r="Z45" i="38"/>
  <c r="Y45" i="38"/>
  <c r="X45" i="38"/>
  <c r="W45" i="38"/>
  <c r="V45" i="38"/>
  <c r="U45" i="38"/>
  <c r="T45" i="38"/>
  <c r="S45" i="38"/>
  <c r="AA44" i="38"/>
  <c r="Z44" i="38"/>
  <c r="Y44" i="38"/>
  <c r="X44" i="38"/>
  <c r="W44" i="38"/>
  <c r="V44" i="38"/>
  <c r="U44" i="38"/>
  <c r="T44" i="38"/>
  <c r="S44" i="38"/>
  <c r="AA43" i="38"/>
  <c r="Z43" i="38"/>
  <c r="Y43" i="38"/>
  <c r="X43" i="38"/>
  <c r="W43" i="38"/>
  <c r="V43" i="38"/>
  <c r="U43" i="38"/>
  <c r="T43" i="38"/>
  <c r="S43" i="38"/>
  <c r="AA42" i="38"/>
  <c r="Z42" i="38"/>
  <c r="Y42" i="38"/>
  <c r="X42" i="38"/>
  <c r="W42" i="38"/>
  <c r="V42" i="38"/>
  <c r="U42" i="38"/>
  <c r="T42" i="38"/>
  <c r="S42" i="38"/>
  <c r="AA41" i="38"/>
  <c r="Z41" i="38"/>
  <c r="Y41" i="38"/>
  <c r="X41" i="38"/>
  <c r="W41" i="38"/>
  <c r="V41" i="38"/>
  <c r="U41" i="38"/>
  <c r="T41" i="38"/>
  <c r="S41" i="38"/>
  <c r="AA39" i="38"/>
  <c r="Z39" i="38"/>
  <c r="Y39" i="38"/>
  <c r="X39" i="38"/>
  <c r="W39" i="38"/>
  <c r="V39" i="38"/>
  <c r="U39" i="38"/>
  <c r="T39" i="38"/>
  <c r="S39" i="38"/>
  <c r="AA38" i="38"/>
  <c r="Z38" i="38"/>
  <c r="Y38" i="38"/>
  <c r="X38" i="38"/>
  <c r="W38" i="38"/>
  <c r="V38" i="38"/>
  <c r="U38" i="38"/>
  <c r="T38" i="38"/>
  <c r="S38" i="38"/>
  <c r="AA37" i="38"/>
  <c r="Z37" i="38"/>
  <c r="Y37" i="38"/>
  <c r="X37" i="38"/>
  <c r="W37" i="38"/>
  <c r="V37" i="38"/>
  <c r="U37" i="38"/>
  <c r="T37" i="38"/>
  <c r="S37" i="38"/>
  <c r="AA36" i="38"/>
  <c r="Z36" i="38"/>
  <c r="Y36" i="38"/>
  <c r="X36" i="38"/>
  <c r="W36" i="38"/>
  <c r="V36" i="38"/>
  <c r="U36" i="38"/>
  <c r="T36" i="38"/>
  <c r="S36" i="38"/>
  <c r="AA35" i="38"/>
  <c r="Z35" i="38"/>
  <c r="Y35" i="38"/>
  <c r="X35" i="38"/>
  <c r="W35" i="38"/>
  <c r="V35" i="38"/>
  <c r="U35" i="38"/>
  <c r="T35" i="38"/>
  <c r="S35" i="38"/>
  <c r="AA34" i="38"/>
  <c r="Z34" i="38"/>
  <c r="Y34" i="38"/>
  <c r="X34" i="38"/>
  <c r="W34" i="38"/>
  <c r="V34" i="38"/>
  <c r="U34" i="38"/>
  <c r="T34" i="38"/>
  <c r="S34" i="38"/>
  <c r="AA33" i="38"/>
  <c r="Z33" i="38"/>
  <c r="Y33" i="38"/>
  <c r="X33" i="38"/>
  <c r="W33" i="38"/>
  <c r="V33" i="38"/>
  <c r="U33" i="38"/>
  <c r="T33" i="38"/>
  <c r="S33" i="38"/>
  <c r="AA32" i="38"/>
  <c r="Z32" i="38"/>
  <c r="Y32" i="38"/>
  <c r="X32" i="38"/>
  <c r="W32" i="38"/>
  <c r="V32" i="38"/>
  <c r="U32" i="38"/>
  <c r="T32" i="38"/>
  <c r="S32" i="38"/>
  <c r="AA31" i="38"/>
  <c r="Z31" i="38"/>
  <c r="Y31" i="38"/>
  <c r="X31" i="38"/>
  <c r="W31" i="38"/>
  <c r="V31" i="38"/>
  <c r="U31" i="38"/>
  <c r="T31" i="38"/>
  <c r="S31" i="38"/>
  <c r="AA30" i="38"/>
  <c r="Z30" i="38"/>
  <c r="Y30" i="38"/>
  <c r="X30" i="38"/>
  <c r="W30" i="38"/>
  <c r="V30" i="38"/>
  <c r="U30" i="38"/>
  <c r="T30" i="38"/>
  <c r="S30" i="38"/>
  <c r="AA29" i="38"/>
  <c r="Z29" i="38"/>
  <c r="Y29" i="38"/>
  <c r="X29" i="38"/>
  <c r="W29" i="38"/>
  <c r="V29" i="38"/>
  <c r="U29" i="38"/>
  <c r="T29" i="38"/>
  <c r="S29" i="38"/>
  <c r="AA28" i="38"/>
  <c r="Z28" i="38"/>
  <c r="Y28" i="38"/>
  <c r="X28" i="38"/>
  <c r="W28" i="38"/>
  <c r="V28" i="38"/>
  <c r="U28" i="38"/>
  <c r="T28" i="38"/>
  <c r="S28" i="38"/>
  <c r="AA27" i="38"/>
  <c r="Z27" i="38"/>
  <c r="Y27" i="38"/>
  <c r="X27" i="38"/>
  <c r="W27" i="38"/>
  <c r="V27" i="38"/>
  <c r="U27" i="38"/>
  <c r="T27" i="38"/>
  <c r="S27" i="38"/>
  <c r="AA26" i="38"/>
  <c r="Z26" i="38"/>
  <c r="Y26" i="38"/>
  <c r="X26" i="38"/>
  <c r="W26" i="38"/>
  <c r="V26" i="38"/>
  <c r="U26" i="38"/>
  <c r="T26" i="38"/>
  <c r="S26" i="38"/>
  <c r="AA25" i="38"/>
  <c r="Z25" i="38"/>
  <c r="Y25" i="38"/>
  <c r="X25" i="38"/>
  <c r="W25" i="38"/>
  <c r="V25" i="38"/>
  <c r="U25" i="38"/>
  <c r="T25" i="38"/>
  <c r="S25" i="38"/>
  <c r="AA24" i="38"/>
  <c r="Z24" i="38"/>
  <c r="Y24" i="38"/>
  <c r="X24" i="38"/>
  <c r="W24" i="38"/>
  <c r="V24" i="38"/>
  <c r="U24" i="38"/>
  <c r="T24" i="38"/>
  <c r="S24" i="38"/>
  <c r="AA23" i="38"/>
  <c r="Z23" i="38"/>
  <c r="Y23" i="38"/>
  <c r="X23" i="38"/>
  <c r="W23" i="38"/>
  <c r="V23" i="38"/>
  <c r="U23" i="38"/>
  <c r="T23" i="38"/>
  <c r="S23" i="38"/>
  <c r="AA22" i="38"/>
  <c r="Z22" i="38"/>
  <c r="Y22" i="38"/>
  <c r="X22" i="38"/>
  <c r="W22" i="38"/>
  <c r="V22" i="38"/>
  <c r="U22" i="38"/>
  <c r="T22" i="38"/>
  <c r="S22" i="38"/>
  <c r="AA21" i="38"/>
  <c r="Z21" i="38"/>
  <c r="Y21" i="38"/>
  <c r="X21" i="38"/>
  <c r="W21" i="38"/>
  <c r="V21" i="38"/>
  <c r="U21" i="38"/>
  <c r="T21" i="38"/>
  <c r="S21" i="38"/>
  <c r="AA20" i="38"/>
  <c r="Z20" i="38"/>
  <c r="Y20" i="38"/>
  <c r="X20" i="38"/>
  <c r="W20" i="38"/>
  <c r="V20" i="38"/>
  <c r="U20" i="38"/>
  <c r="T20" i="38"/>
  <c r="S20" i="38"/>
  <c r="AA19" i="38"/>
  <c r="Z19" i="38"/>
  <c r="Y19" i="38"/>
  <c r="X19" i="38"/>
  <c r="W19" i="38"/>
  <c r="V19" i="38"/>
  <c r="U19" i="38"/>
  <c r="T19" i="38"/>
  <c r="S19" i="38"/>
  <c r="AA18" i="38"/>
  <c r="Z18" i="38"/>
  <c r="Y18" i="38"/>
  <c r="X18" i="38"/>
  <c r="W18" i="38"/>
  <c r="V18" i="38"/>
  <c r="U18" i="38"/>
  <c r="T18" i="38"/>
  <c r="S18" i="38"/>
  <c r="AA44" i="37"/>
  <c r="Z44" i="37"/>
  <c r="Y44" i="37"/>
  <c r="X44" i="37"/>
  <c r="W44" i="37"/>
  <c r="V44" i="37"/>
  <c r="U44" i="37"/>
  <c r="T44" i="37"/>
  <c r="S44" i="37"/>
  <c r="AA37" i="37"/>
  <c r="Z37" i="37"/>
  <c r="Y37" i="37"/>
  <c r="X37" i="37"/>
  <c r="W37" i="37"/>
  <c r="V37" i="37"/>
  <c r="U37" i="37"/>
  <c r="T37" i="37"/>
  <c r="S37" i="37"/>
  <c r="AA36" i="37"/>
  <c r="Z36" i="37"/>
  <c r="Y36" i="37"/>
  <c r="X36" i="37"/>
  <c r="W36" i="37"/>
  <c r="V36" i="37"/>
  <c r="U36" i="37"/>
  <c r="T36" i="37"/>
  <c r="S36" i="37"/>
  <c r="AA35" i="37"/>
  <c r="Z35" i="37"/>
  <c r="Y35" i="37"/>
  <c r="X35" i="37"/>
  <c r="W35" i="37"/>
  <c r="V35" i="37"/>
  <c r="U35" i="37"/>
  <c r="T35" i="37"/>
  <c r="S35" i="37"/>
  <c r="AA34" i="37"/>
  <c r="Z34" i="37"/>
  <c r="Y34" i="37"/>
  <c r="X34" i="37"/>
  <c r="W34" i="37"/>
  <c r="V34" i="37"/>
  <c r="U34" i="37"/>
  <c r="T34" i="37"/>
  <c r="S34" i="37"/>
  <c r="AA33" i="37"/>
  <c r="Z33" i="37"/>
  <c r="Y33" i="37"/>
  <c r="X33" i="37"/>
  <c r="W33" i="37"/>
  <c r="V33" i="37"/>
  <c r="U33" i="37"/>
  <c r="T33" i="37"/>
  <c r="S33" i="37"/>
  <c r="AA32" i="37"/>
  <c r="Z32" i="37"/>
  <c r="Y32" i="37"/>
  <c r="X32" i="37"/>
  <c r="W32" i="37"/>
  <c r="V32" i="37"/>
  <c r="U32" i="37"/>
  <c r="T32" i="37"/>
  <c r="S32" i="37"/>
  <c r="AA31" i="37"/>
  <c r="Z31" i="37"/>
  <c r="Y31" i="37"/>
  <c r="X31" i="37"/>
  <c r="W31" i="37"/>
  <c r="V31" i="37"/>
  <c r="U31" i="37"/>
  <c r="T31" i="37"/>
  <c r="S31" i="37"/>
  <c r="AA30" i="37"/>
  <c r="Z30" i="37"/>
  <c r="Y30" i="37"/>
  <c r="X30" i="37"/>
  <c r="W30" i="37"/>
  <c r="V30" i="37"/>
  <c r="U30" i="37"/>
  <c r="T30" i="37"/>
  <c r="S30" i="37"/>
  <c r="AA29" i="37"/>
  <c r="Z29" i="37"/>
  <c r="Y29" i="37"/>
  <c r="X29" i="37"/>
  <c r="W29" i="37"/>
  <c r="V29" i="37"/>
  <c r="U29" i="37"/>
  <c r="T29" i="37"/>
  <c r="S29" i="37"/>
  <c r="AA28" i="37"/>
  <c r="Z28" i="37"/>
  <c r="Y28" i="37"/>
  <c r="X28" i="37"/>
  <c r="W28" i="37"/>
  <c r="V28" i="37"/>
  <c r="U28" i="37"/>
  <c r="T28" i="37"/>
  <c r="S28" i="37"/>
  <c r="AA27" i="37"/>
  <c r="Z27" i="37"/>
  <c r="Y27" i="37"/>
  <c r="X27" i="37"/>
  <c r="W27" i="37"/>
  <c r="V27" i="37"/>
  <c r="U27" i="37"/>
  <c r="T27" i="37"/>
  <c r="S27" i="37"/>
  <c r="AA26" i="37"/>
  <c r="Z26" i="37"/>
  <c r="Y26" i="37"/>
  <c r="X26" i="37"/>
  <c r="W26" i="37"/>
  <c r="V26" i="37"/>
  <c r="U26" i="37"/>
  <c r="T26" i="37"/>
  <c r="S26" i="37"/>
  <c r="AA25" i="37"/>
  <c r="Z25" i="37"/>
  <c r="Y25" i="37"/>
  <c r="X25" i="37"/>
  <c r="W25" i="37"/>
  <c r="V25" i="37"/>
  <c r="U25" i="37"/>
  <c r="T25" i="37"/>
  <c r="S25" i="37"/>
  <c r="AA24" i="37"/>
  <c r="Z24" i="37"/>
  <c r="Y24" i="37"/>
  <c r="X24" i="37"/>
  <c r="W24" i="37"/>
  <c r="V24" i="37"/>
  <c r="U24" i="37"/>
  <c r="T24" i="37"/>
  <c r="S24" i="37"/>
  <c r="AA23" i="37"/>
  <c r="Z23" i="37"/>
  <c r="Y23" i="37"/>
  <c r="X23" i="37"/>
  <c r="W23" i="37"/>
  <c r="V23" i="37"/>
  <c r="U23" i="37"/>
  <c r="T23" i="37"/>
  <c r="S23" i="37"/>
  <c r="AA22" i="37"/>
  <c r="Z22" i="37"/>
  <c r="Y22" i="37"/>
  <c r="X22" i="37"/>
  <c r="W22" i="37"/>
  <c r="V22" i="37"/>
  <c r="U22" i="37"/>
  <c r="T22" i="37"/>
  <c r="S22" i="37"/>
  <c r="AA21" i="37"/>
  <c r="Z21" i="37"/>
  <c r="Y21" i="37"/>
  <c r="X21" i="37"/>
  <c r="W21" i="37"/>
  <c r="V21" i="37"/>
  <c r="U21" i="37"/>
  <c r="T21" i="37"/>
  <c r="S21" i="37"/>
  <c r="AA20" i="37"/>
  <c r="Z20" i="37"/>
  <c r="Y20" i="37"/>
  <c r="X20" i="37"/>
  <c r="W20" i="37"/>
  <c r="V20" i="37"/>
  <c r="U20" i="37"/>
  <c r="T20" i="37"/>
  <c r="S20" i="37"/>
  <c r="AA19" i="37"/>
  <c r="Z19" i="37"/>
  <c r="Y19" i="37"/>
  <c r="X19" i="37"/>
  <c r="W19" i="37"/>
  <c r="V19" i="37"/>
  <c r="U19" i="37"/>
  <c r="T19" i="37"/>
  <c r="S19" i="37"/>
  <c r="AA18" i="37"/>
  <c r="Z18" i="37"/>
  <c r="Y18" i="37"/>
  <c r="X18" i="37"/>
  <c r="W18" i="37"/>
  <c r="V18" i="37"/>
  <c r="U18" i="37"/>
  <c r="T18" i="37"/>
  <c r="S18" i="37"/>
  <c r="I93" i="41" l="1"/>
  <c r="K109" i="40"/>
  <c r="M63" i="42"/>
  <c r="K61" i="42"/>
  <c r="K62" i="42"/>
  <c r="K63" i="42"/>
  <c r="I110" i="40"/>
  <c r="K110" i="40"/>
  <c r="K111" i="40"/>
  <c r="K92" i="41"/>
  <c r="M92" i="41"/>
  <c r="I92" i="41"/>
  <c r="M94" i="41"/>
  <c r="K94" i="41"/>
  <c r="I94" i="41"/>
  <c r="M93" i="41"/>
  <c r="K93" i="41"/>
  <c r="I61" i="42"/>
  <c r="M61" i="42"/>
  <c r="I62" i="42"/>
  <c r="M62" i="42"/>
  <c r="I63" i="42"/>
  <c r="I109" i="40"/>
  <c r="M109" i="40"/>
  <c r="I111" i="40"/>
  <c r="M110" i="40"/>
  <c r="M111" i="40"/>
  <c r="I47" i="47"/>
  <c r="M61" i="48"/>
  <c r="M52" i="49"/>
  <c r="I47" i="50"/>
  <c r="M48" i="47"/>
  <c r="I46" i="47"/>
  <c r="K47" i="47"/>
  <c r="K49" i="51"/>
  <c r="M49" i="51"/>
  <c r="I51" i="51"/>
  <c r="M50" i="51"/>
  <c r="I50" i="51"/>
  <c r="K51" i="51"/>
  <c r="I49" i="51"/>
  <c r="K50" i="51"/>
  <c r="M51" i="51"/>
  <c r="M46" i="50"/>
  <c r="I48" i="50"/>
  <c r="K48" i="50"/>
  <c r="I46" i="50"/>
  <c r="K47" i="50"/>
  <c r="M48" i="50"/>
  <c r="K46" i="50"/>
  <c r="M47" i="50"/>
  <c r="M46" i="47"/>
  <c r="I48" i="47"/>
  <c r="K48" i="47"/>
  <c r="K46" i="47"/>
  <c r="M47" i="47"/>
  <c r="I61" i="48"/>
  <c r="K62" i="48"/>
  <c r="M63" i="48"/>
  <c r="I62" i="48"/>
  <c r="K63" i="48"/>
  <c r="K61" i="48"/>
  <c r="M62" i="48"/>
  <c r="I63" i="48"/>
  <c r="I52" i="46"/>
  <c r="I53" i="46"/>
  <c r="K54" i="46"/>
  <c r="M54" i="46"/>
  <c r="K52" i="46"/>
  <c r="M53" i="46"/>
  <c r="K53" i="46"/>
  <c r="M52" i="46"/>
  <c r="I54" i="46"/>
  <c r="K134" i="45"/>
  <c r="M135" i="45"/>
  <c r="I134" i="45"/>
  <c r="K135" i="45"/>
  <c r="M136" i="45"/>
  <c r="M134" i="45"/>
  <c r="I136" i="45"/>
  <c r="I135" i="45"/>
  <c r="K136" i="45"/>
  <c r="I78" i="38"/>
  <c r="M76" i="38"/>
  <c r="M77" i="38"/>
  <c r="K76" i="38"/>
  <c r="I77" i="38"/>
  <c r="K78" i="38"/>
  <c r="I76" i="38"/>
  <c r="M78" i="38"/>
  <c r="I59" i="37"/>
  <c r="K60" i="37"/>
  <c r="M61" i="37"/>
  <c r="I60" i="37"/>
  <c r="K61" i="37"/>
  <c r="K59" i="37"/>
  <c r="M60" i="37"/>
  <c r="M59" i="37"/>
  <c r="I61" i="37"/>
  <c r="K77" i="38"/>
  <c r="I53" i="49"/>
  <c r="K54" i="49"/>
  <c r="I54" i="49"/>
  <c r="K52" i="49"/>
  <c r="M53" i="49"/>
  <c r="I52" i="49"/>
  <c r="K53" i="49"/>
  <c r="M54" i="49"/>
  <c r="AA57" i="36"/>
  <c r="Z57" i="36"/>
  <c r="Y57" i="36"/>
  <c r="X57" i="36"/>
  <c r="W57" i="36"/>
  <c r="V57" i="36"/>
  <c r="U57" i="36"/>
  <c r="T57" i="36"/>
  <c r="S57" i="36"/>
  <c r="AA48" i="36"/>
  <c r="Z48" i="36"/>
  <c r="Y48" i="36"/>
  <c r="X48" i="36"/>
  <c r="W48" i="36"/>
  <c r="V48" i="36"/>
  <c r="U48" i="36"/>
  <c r="T48" i="36"/>
  <c r="S48" i="36"/>
  <c r="AA47" i="36"/>
  <c r="Z47" i="36"/>
  <c r="Y47" i="36"/>
  <c r="X47" i="36"/>
  <c r="W47" i="36"/>
  <c r="V47" i="36"/>
  <c r="U47" i="36"/>
  <c r="T47" i="36"/>
  <c r="S47" i="36"/>
  <c r="AA46" i="36"/>
  <c r="Z46" i="36"/>
  <c r="Y46" i="36"/>
  <c r="X46" i="36"/>
  <c r="W46" i="36"/>
  <c r="V46" i="36"/>
  <c r="U46" i="36"/>
  <c r="T46" i="36"/>
  <c r="S46" i="36"/>
  <c r="AA45" i="36"/>
  <c r="Z45" i="36"/>
  <c r="Y45" i="36"/>
  <c r="X45" i="36"/>
  <c r="W45" i="36"/>
  <c r="V45" i="36"/>
  <c r="U45" i="36"/>
  <c r="T45" i="36"/>
  <c r="S45" i="36"/>
  <c r="AA44" i="36"/>
  <c r="Z44" i="36"/>
  <c r="Y44" i="36"/>
  <c r="X44" i="36"/>
  <c r="W44" i="36"/>
  <c r="V44" i="36"/>
  <c r="U44" i="36"/>
  <c r="T44" i="36"/>
  <c r="S44" i="36"/>
  <c r="AA43" i="36"/>
  <c r="Z43" i="36"/>
  <c r="Y43" i="36"/>
  <c r="X43" i="36"/>
  <c r="W43" i="36"/>
  <c r="V43" i="36"/>
  <c r="U43" i="36"/>
  <c r="T43" i="36"/>
  <c r="S43" i="36"/>
  <c r="AA41" i="36"/>
  <c r="Z41" i="36"/>
  <c r="Y41" i="36"/>
  <c r="X41" i="36"/>
  <c r="W41" i="36"/>
  <c r="V41" i="36"/>
  <c r="U41" i="36"/>
  <c r="T41" i="36"/>
  <c r="S41" i="36"/>
  <c r="AA40" i="36"/>
  <c r="Z40" i="36"/>
  <c r="Y40" i="36"/>
  <c r="X40" i="36"/>
  <c r="W40" i="36"/>
  <c r="V40" i="36"/>
  <c r="U40" i="36"/>
  <c r="T40" i="36"/>
  <c r="S40" i="36"/>
  <c r="AA39" i="36"/>
  <c r="Z39" i="36"/>
  <c r="Y39" i="36"/>
  <c r="X39" i="36"/>
  <c r="W39" i="36"/>
  <c r="V39" i="36"/>
  <c r="U39" i="36"/>
  <c r="T39" i="36"/>
  <c r="S39" i="36"/>
  <c r="AA38" i="36"/>
  <c r="Z38" i="36"/>
  <c r="Y38" i="36"/>
  <c r="X38" i="36"/>
  <c r="W38" i="36"/>
  <c r="V38" i="36"/>
  <c r="U38" i="36"/>
  <c r="T38" i="36"/>
  <c r="S38" i="36"/>
  <c r="AA37" i="36"/>
  <c r="Z37" i="36"/>
  <c r="Y37" i="36"/>
  <c r="X37" i="36"/>
  <c r="W37" i="36"/>
  <c r="V37" i="36"/>
  <c r="U37" i="36"/>
  <c r="T37" i="36"/>
  <c r="S37" i="36"/>
  <c r="AA36" i="36"/>
  <c r="Z36" i="36"/>
  <c r="Y36" i="36"/>
  <c r="X36" i="36"/>
  <c r="W36" i="36"/>
  <c r="V36" i="36"/>
  <c r="U36" i="36"/>
  <c r="T36" i="36"/>
  <c r="S36" i="36"/>
  <c r="AA35" i="36"/>
  <c r="Z35" i="36"/>
  <c r="Y35" i="36"/>
  <c r="X35" i="36"/>
  <c r="W35" i="36"/>
  <c r="V35" i="36"/>
  <c r="U35" i="36"/>
  <c r="T35" i="36"/>
  <c r="S35" i="36"/>
  <c r="AA34" i="36"/>
  <c r="Z34" i="36"/>
  <c r="Y34" i="36"/>
  <c r="X34" i="36"/>
  <c r="W34" i="36"/>
  <c r="V34" i="36"/>
  <c r="U34" i="36"/>
  <c r="T34" i="36"/>
  <c r="S34" i="36"/>
  <c r="AA33" i="36"/>
  <c r="Z33" i="36"/>
  <c r="Y33" i="36"/>
  <c r="X33" i="36"/>
  <c r="W33" i="36"/>
  <c r="V33" i="36"/>
  <c r="U33" i="36"/>
  <c r="T33" i="36"/>
  <c r="S33" i="36"/>
  <c r="AA32" i="36"/>
  <c r="Z32" i="36"/>
  <c r="Y32" i="36"/>
  <c r="X32" i="36"/>
  <c r="W32" i="36"/>
  <c r="V32" i="36"/>
  <c r="U32" i="36"/>
  <c r="T32" i="36"/>
  <c r="S32" i="36"/>
  <c r="AA31" i="36"/>
  <c r="Z31" i="36"/>
  <c r="Y31" i="36"/>
  <c r="X31" i="36"/>
  <c r="W31" i="36"/>
  <c r="V31" i="36"/>
  <c r="U31" i="36"/>
  <c r="T31" i="36"/>
  <c r="S31" i="36"/>
  <c r="AA30" i="36"/>
  <c r="Z30" i="36"/>
  <c r="Y30" i="36"/>
  <c r="X30" i="36"/>
  <c r="W30" i="36"/>
  <c r="V30" i="36"/>
  <c r="U30" i="36"/>
  <c r="T30" i="36"/>
  <c r="S30" i="36"/>
  <c r="AA29" i="36"/>
  <c r="Z29" i="36"/>
  <c r="Y29" i="36"/>
  <c r="X29" i="36"/>
  <c r="W29" i="36"/>
  <c r="V29" i="36"/>
  <c r="U29" i="36"/>
  <c r="T29" i="36"/>
  <c r="S29" i="36"/>
  <c r="AA28" i="36"/>
  <c r="Z28" i="36"/>
  <c r="Y28" i="36"/>
  <c r="X28" i="36"/>
  <c r="W28" i="36"/>
  <c r="V28" i="36"/>
  <c r="U28" i="36"/>
  <c r="T28" i="36"/>
  <c r="S28" i="36"/>
  <c r="AA27" i="36"/>
  <c r="Z27" i="36"/>
  <c r="Y27" i="36"/>
  <c r="X27" i="36"/>
  <c r="W27" i="36"/>
  <c r="V27" i="36"/>
  <c r="U27" i="36"/>
  <c r="T27" i="36"/>
  <c r="S27" i="36"/>
  <c r="AA26" i="36"/>
  <c r="Z26" i="36"/>
  <c r="Y26" i="36"/>
  <c r="X26" i="36"/>
  <c r="W26" i="36"/>
  <c r="V26" i="36"/>
  <c r="U26" i="36"/>
  <c r="T26" i="36"/>
  <c r="S26" i="36"/>
  <c r="AA25" i="36"/>
  <c r="Z25" i="36"/>
  <c r="Y25" i="36"/>
  <c r="X25" i="36"/>
  <c r="W25" i="36"/>
  <c r="V25" i="36"/>
  <c r="U25" i="36"/>
  <c r="T25" i="36"/>
  <c r="S25" i="36"/>
  <c r="AA24" i="36"/>
  <c r="Z24" i="36"/>
  <c r="Y24" i="36"/>
  <c r="X24" i="36"/>
  <c r="W24" i="36"/>
  <c r="V24" i="36"/>
  <c r="U24" i="36"/>
  <c r="T24" i="36"/>
  <c r="S24" i="36"/>
  <c r="AA23" i="36"/>
  <c r="Z23" i="36"/>
  <c r="Y23" i="36"/>
  <c r="X23" i="36"/>
  <c r="W23" i="36"/>
  <c r="V23" i="36"/>
  <c r="U23" i="36"/>
  <c r="T23" i="36"/>
  <c r="S23" i="36"/>
  <c r="AA22" i="36"/>
  <c r="Z22" i="36"/>
  <c r="Y22" i="36"/>
  <c r="X22" i="36"/>
  <c r="W22" i="36"/>
  <c r="V22" i="36"/>
  <c r="U22" i="36"/>
  <c r="T22" i="36"/>
  <c r="S22" i="36"/>
  <c r="AA21" i="36"/>
  <c r="Z21" i="36"/>
  <c r="Y21" i="36"/>
  <c r="X21" i="36"/>
  <c r="W21" i="36"/>
  <c r="V21" i="36"/>
  <c r="U21" i="36"/>
  <c r="T21" i="36"/>
  <c r="S21" i="36"/>
  <c r="AA20" i="36"/>
  <c r="Z20" i="36"/>
  <c r="Y20" i="36"/>
  <c r="X20" i="36"/>
  <c r="W20" i="36"/>
  <c r="V20" i="36"/>
  <c r="U20" i="36"/>
  <c r="T20" i="36"/>
  <c r="S20" i="36"/>
  <c r="AA19" i="36"/>
  <c r="Z19" i="36"/>
  <c r="Y19" i="36"/>
  <c r="X19" i="36"/>
  <c r="W19" i="36"/>
  <c r="V19" i="36"/>
  <c r="U19" i="36"/>
  <c r="T19" i="36"/>
  <c r="S19" i="36"/>
  <c r="AA18" i="36"/>
  <c r="Z18" i="36"/>
  <c r="Y18" i="36"/>
  <c r="X18" i="36"/>
  <c r="W18" i="36"/>
  <c r="V18" i="36"/>
  <c r="U18" i="36"/>
  <c r="T18" i="36"/>
  <c r="S18" i="36"/>
  <c r="AB51" i="35"/>
  <c r="AA51" i="35"/>
  <c r="Z51" i="35"/>
  <c r="Y51" i="35"/>
  <c r="X51" i="35"/>
  <c r="W51" i="35"/>
  <c r="V51" i="35"/>
  <c r="U51" i="35"/>
  <c r="T51" i="35"/>
  <c r="AB50" i="35"/>
  <c r="AA50" i="35"/>
  <c r="Z50" i="35"/>
  <c r="Y50" i="35"/>
  <c r="X50" i="35"/>
  <c r="W50" i="35"/>
  <c r="V50" i="35"/>
  <c r="U50" i="35"/>
  <c r="T50" i="35"/>
  <c r="AB49" i="35"/>
  <c r="AA49" i="35"/>
  <c r="Z49" i="35"/>
  <c r="Y49" i="35"/>
  <c r="X49" i="35"/>
  <c r="W49" i="35"/>
  <c r="V49" i="35"/>
  <c r="U49" i="35"/>
  <c r="T49" i="35"/>
  <c r="AB48" i="35"/>
  <c r="AA48" i="35"/>
  <c r="Z48" i="35"/>
  <c r="Y48" i="35"/>
  <c r="X48" i="35"/>
  <c r="W48" i="35"/>
  <c r="V48" i="35"/>
  <c r="U48" i="35"/>
  <c r="T48" i="35"/>
  <c r="AB47" i="35"/>
  <c r="AA47" i="35"/>
  <c r="Z47" i="35"/>
  <c r="Y47" i="35"/>
  <c r="X47" i="35"/>
  <c r="W47" i="35"/>
  <c r="V47" i="35"/>
  <c r="U47" i="35"/>
  <c r="T47" i="35"/>
  <c r="AB46" i="35"/>
  <c r="AA46" i="35"/>
  <c r="Z46" i="35"/>
  <c r="Y46" i="35"/>
  <c r="X46" i="35"/>
  <c r="W46" i="35"/>
  <c r="V46" i="35"/>
  <c r="U46" i="35"/>
  <c r="T46" i="35"/>
  <c r="AB45" i="35"/>
  <c r="AA45" i="35"/>
  <c r="Z45" i="35"/>
  <c r="Y45" i="35"/>
  <c r="X45" i="35"/>
  <c r="W45" i="35"/>
  <c r="V45" i="35"/>
  <c r="U45" i="35"/>
  <c r="T45" i="35"/>
  <c r="AB44" i="35"/>
  <c r="AA44" i="35"/>
  <c r="Z44" i="35"/>
  <c r="Y44" i="35"/>
  <c r="X44" i="35"/>
  <c r="W44" i="35"/>
  <c r="V44" i="35"/>
  <c r="U44" i="35"/>
  <c r="T44" i="35"/>
  <c r="AB43" i="35"/>
  <c r="AA43" i="35"/>
  <c r="Z43" i="35"/>
  <c r="Y43" i="35"/>
  <c r="X43" i="35"/>
  <c r="W43" i="35"/>
  <c r="V43" i="35"/>
  <c r="U43" i="35"/>
  <c r="T43" i="35"/>
  <c r="AB40" i="35"/>
  <c r="AA40" i="35"/>
  <c r="Z40" i="35"/>
  <c r="Y40" i="35"/>
  <c r="X40" i="35"/>
  <c r="W40" i="35"/>
  <c r="V40" i="35"/>
  <c r="U40" i="35"/>
  <c r="T40" i="35"/>
  <c r="AB39" i="35"/>
  <c r="AA39" i="35"/>
  <c r="Z39" i="35"/>
  <c r="Y39" i="35"/>
  <c r="X39" i="35"/>
  <c r="W39" i="35"/>
  <c r="V39" i="35"/>
  <c r="U39" i="35"/>
  <c r="T39" i="35"/>
  <c r="AB38" i="35"/>
  <c r="AA38" i="35"/>
  <c r="Z38" i="35"/>
  <c r="Y38" i="35"/>
  <c r="X38" i="35"/>
  <c r="W38" i="35"/>
  <c r="V38" i="35"/>
  <c r="U38" i="35"/>
  <c r="T38" i="35"/>
  <c r="AB37" i="35"/>
  <c r="AA37" i="35"/>
  <c r="Z37" i="35"/>
  <c r="Y37" i="35"/>
  <c r="X37" i="35"/>
  <c r="W37" i="35"/>
  <c r="V37" i="35"/>
  <c r="U37" i="35"/>
  <c r="T37" i="35"/>
  <c r="AB36" i="35"/>
  <c r="AA36" i="35"/>
  <c r="Z36" i="35"/>
  <c r="Y36" i="35"/>
  <c r="X36" i="35"/>
  <c r="W36" i="35"/>
  <c r="V36" i="35"/>
  <c r="U36" i="35"/>
  <c r="T36" i="35"/>
  <c r="AB34" i="35"/>
  <c r="AA34" i="35"/>
  <c r="Z34" i="35"/>
  <c r="Y34" i="35"/>
  <c r="X34" i="35"/>
  <c r="W34" i="35"/>
  <c r="V34" i="35"/>
  <c r="U34" i="35"/>
  <c r="T34" i="35"/>
  <c r="AB33" i="35"/>
  <c r="AA33" i="35"/>
  <c r="Z33" i="35"/>
  <c r="Y33" i="35"/>
  <c r="X33" i="35"/>
  <c r="W33" i="35"/>
  <c r="V33" i="35"/>
  <c r="U33" i="35"/>
  <c r="T33" i="35"/>
  <c r="AB32" i="35"/>
  <c r="AA32" i="35"/>
  <c r="Z32" i="35"/>
  <c r="Y32" i="35"/>
  <c r="X32" i="35"/>
  <c r="W32" i="35"/>
  <c r="V32" i="35"/>
  <c r="U32" i="35"/>
  <c r="T32" i="35"/>
  <c r="AB31" i="35"/>
  <c r="AA31" i="35"/>
  <c r="Z31" i="35"/>
  <c r="Y31" i="35"/>
  <c r="X31" i="35"/>
  <c r="W31" i="35"/>
  <c r="V31" i="35"/>
  <c r="U31" i="35"/>
  <c r="T31" i="35"/>
  <c r="AB30" i="35"/>
  <c r="AA30" i="35"/>
  <c r="Z30" i="35"/>
  <c r="Y30" i="35"/>
  <c r="X30" i="35"/>
  <c r="W30" i="35"/>
  <c r="V30" i="35"/>
  <c r="U30" i="35"/>
  <c r="T30" i="35"/>
  <c r="AB29" i="35"/>
  <c r="AA29" i="35"/>
  <c r="Z29" i="35"/>
  <c r="Y29" i="35"/>
  <c r="X29" i="35"/>
  <c r="W29" i="35"/>
  <c r="V29" i="35"/>
  <c r="U29" i="35"/>
  <c r="T29" i="35"/>
  <c r="AB28" i="35"/>
  <c r="AA28" i="35"/>
  <c r="Z28" i="35"/>
  <c r="Y28" i="35"/>
  <c r="X28" i="35"/>
  <c r="W28" i="35"/>
  <c r="V28" i="35"/>
  <c r="U28" i="35"/>
  <c r="T28" i="35"/>
  <c r="AB27" i="35"/>
  <c r="AA27" i="35"/>
  <c r="Z27" i="35"/>
  <c r="Y27" i="35"/>
  <c r="X27" i="35"/>
  <c r="W27" i="35"/>
  <c r="V27" i="35"/>
  <c r="U27" i="35"/>
  <c r="T27" i="35"/>
  <c r="AB26" i="35"/>
  <c r="AA26" i="35"/>
  <c r="Z26" i="35"/>
  <c r="Y26" i="35"/>
  <c r="X26" i="35"/>
  <c r="W26" i="35"/>
  <c r="V26" i="35"/>
  <c r="U26" i="35"/>
  <c r="T26" i="35"/>
  <c r="AB25" i="35"/>
  <c r="AA25" i="35"/>
  <c r="Z25" i="35"/>
  <c r="Y25" i="35"/>
  <c r="X25" i="35"/>
  <c r="W25" i="35"/>
  <c r="V25" i="35"/>
  <c r="U25" i="35"/>
  <c r="T25" i="35"/>
  <c r="AB24" i="35"/>
  <c r="AA24" i="35"/>
  <c r="Z24" i="35"/>
  <c r="Y24" i="35"/>
  <c r="X24" i="35"/>
  <c r="W24" i="35"/>
  <c r="V24" i="35"/>
  <c r="U24" i="35"/>
  <c r="T24" i="35"/>
  <c r="AB23" i="35"/>
  <c r="AA23" i="35"/>
  <c r="Z23" i="35"/>
  <c r="Y23" i="35"/>
  <c r="X23" i="35"/>
  <c r="W23" i="35"/>
  <c r="V23" i="35"/>
  <c r="U23" i="35"/>
  <c r="T23" i="35"/>
  <c r="AB22" i="35"/>
  <c r="AA22" i="35"/>
  <c r="Z22" i="35"/>
  <c r="Y22" i="35"/>
  <c r="X22" i="35"/>
  <c r="W22" i="35"/>
  <c r="V22" i="35"/>
  <c r="U22" i="35"/>
  <c r="T22" i="35"/>
  <c r="AB21" i="35"/>
  <c r="AA21" i="35"/>
  <c r="Z21" i="35"/>
  <c r="Y21" i="35"/>
  <c r="X21" i="35"/>
  <c r="W21" i="35"/>
  <c r="V21" i="35"/>
  <c r="U21" i="35"/>
  <c r="T21" i="35"/>
  <c r="AB20" i="35"/>
  <c r="AA20" i="35"/>
  <c r="Z20" i="35"/>
  <c r="Y20" i="35"/>
  <c r="X20" i="35"/>
  <c r="W20" i="35"/>
  <c r="V20" i="35"/>
  <c r="U20" i="35"/>
  <c r="T20" i="35"/>
  <c r="AB19" i="35"/>
  <c r="AA19" i="35"/>
  <c r="Z19" i="35"/>
  <c r="Y19" i="35"/>
  <c r="X19" i="35"/>
  <c r="W19" i="35"/>
  <c r="V19" i="35"/>
  <c r="U19" i="35"/>
  <c r="T19" i="35"/>
  <c r="AB18" i="35"/>
  <c r="AA18" i="35"/>
  <c r="Z18" i="35"/>
  <c r="Y18" i="35"/>
  <c r="X18" i="35"/>
  <c r="W18" i="35"/>
  <c r="V18" i="35"/>
  <c r="U18" i="35"/>
  <c r="T18" i="35"/>
  <c r="M71" i="36" l="1"/>
  <c r="I73" i="36"/>
  <c r="I72" i="36"/>
  <c r="K73" i="36"/>
  <c r="K72" i="36"/>
  <c r="M73" i="36"/>
  <c r="K71" i="36"/>
  <c r="M72" i="36"/>
  <c r="L74" i="35"/>
  <c r="N75" i="35"/>
  <c r="N74" i="35"/>
  <c r="J76" i="35"/>
  <c r="J75" i="35"/>
  <c r="L76" i="35"/>
  <c r="J74" i="35"/>
  <c r="L75" i="35"/>
  <c r="N76" i="35"/>
  <c r="I71" i="36"/>
  <c r="N52" i="51"/>
  <c r="N49" i="50"/>
  <c r="N55" i="49"/>
  <c r="N64" i="48"/>
  <c r="N49" i="47"/>
  <c r="N55" i="46"/>
  <c r="N64" i="42"/>
  <c r="N79" i="38"/>
  <c r="AA109" i="34"/>
  <c r="Z109" i="34"/>
  <c r="Y109" i="34"/>
  <c r="X109" i="34"/>
  <c r="W109" i="34"/>
  <c r="V109" i="34"/>
  <c r="U109" i="34"/>
  <c r="T109" i="34"/>
  <c r="S109" i="34"/>
  <c r="AA108" i="34"/>
  <c r="Z108" i="34"/>
  <c r="Y108" i="34"/>
  <c r="X108" i="34"/>
  <c r="W108" i="34"/>
  <c r="V108" i="34"/>
  <c r="U108" i="34"/>
  <c r="T108" i="34"/>
  <c r="S108" i="34"/>
  <c r="AA107" i="34"/>
  <c r="Z107" i="34"/>
  <c r="Y107" i="34"/>
  <c r="X107" i="34"/>
  <c r="W107" i="34"/>
  <c r="V107" i="34"/>
  <c r="U107" i="34"/>
  <c r="T107" i="34"/>
  <c r="S107" i="34"/>
  <c r="AA106" i="34"/>
  <c r="Z106" i="34"/>
  <c r="Y106" i="34"/>
  <c r="X106" i="34"/>
  <c r="W106" i="34"/>
  <c r="V106" i="34"/>
  <c r="U106" i="34"/>
  <c r="T106" i="34"/>
  <c r="S106" i="34"/>
  <c r="AA105" i="34"/>
  <c r="Z105" i="34"/>
  <c r="Y105" i="34"/>
  <c r="X105" i="34"/>
  <c r="W105" i="34"/>
  <c r="V105" i="34"/>
  <c r="U105" i="34"/>
  <c r="T105" i="34"/>
  <c r="S105" i="34"/>
  <c r="AA104" i="34"/>
  <c r="Z104" i="34"/>
  <c r="Y104" i="34"/>
  <c r="X104" i="34"/>
  <c r="W104" i="34"/>
  <c r="V104" i="34"/>
  <c r="U104" i="34"/>
  <c r="T104" i="34"/>
  <c r="S104" i="34"/>
  <c r="AA103" i="34"/>
  <c r="Z103" i="34"/>
  <c r="Y103" i="34"/>
  <c r="X103" i="34"/>
  <c r="W103" i="34"/>
  <c r="V103" i="34"/>
  <c r="U103" i="34"/>
  <c r="T103" i="34"/>
  <c r="S103" i="34"/>
  <c r="AA102" i="34"/>
  <c r="Z102" i="34"/>
  <c r="Y102" i="34"/>
  <c r="X102" i="34"/>
  <c r="W102" i="34"/>
  <c r="V102" i="34"/>
  <c r="U102" i="34"/>
  <c r="T102" i="34"/>
  <c r="S102" i="34"/>
  <c r="AA101" i="34"/>
  <c r="Z101" i="34"/>
  <c r="Y101" i="34"/>
  <c r="X101" i="34"/>
  <c r="W101" i="34"/>
  <c r="V101" i="34"/>
  <c r="U101" i="34"/>
  <c r="T101" i="34"/>
  <c r="S101" i="34"/>
  <c r="AA100" i="34"/>
  <c r="Z100" i="34"/>
  <c r="Y100" i="34"/>
  <c r="X100" i="34"/>
  <c r="W100" i="34"/>
  <c r="V100" i="34"/>
  <c r="U100" i="34"/>
  <c r="T100" i="34"/>
  <c r="S100" i="34"/>
  <c r="AA99" i="34"/>
  <c r="Z99" i="34"/>
  <c r="Y99" i="34"/>
  <c r="X99" i="34"/>
  <c r="W99" i="34"/>
  <c r="V99" i="34"/>
  <c r="U99" i="34"/>
  <c r="T99" i="34"/>
  <c r="S99" i="34"/>
  <c r="AA98" i="34"/>
  <c r="Z98" i="34"/>
  <c r="Y98" i="34"/>
  <c r="X98" i="34"/>
  <c r="W98" i="34"/>
  <c r="V98" i="34"/>
  <c r="U98" i="34"/>
  <c r="T98" i="34"/>
  <c r="S98" i="34"/>
  <c r="AA97" i="34"/>
  <c r="Z97" i="34"/>
  <c r="Y97" i="34"/>
  <c r="X97" i="34"/>
  <c r="W97" i="34"/>
  <c r="V97" i="34"/>
  <c r="U97" i="34"/>
  <c r="T97" i="34"/>
  <c r="S97" i="34"/>
  <c r="AA96" i="34"/>
  <c r="Z96" i="34"/>
  <c r="Y96" i="34"/>
  <c r="X96" i="34"/>
  <c r="W96" i="34"/>
  <c r="V96" i="34"/>
  <c r="U96" i="34"/>
  <c r="T96" i="34"/>
  <c r="S96" i="34"/>
  <c r="AA95" i="34"/>
  <c r="Z95" i="34"/>
  <c r="Y95" i="34"/>
  <c r="X95" i="34"/>
  <c r="W95" i="34"/>
  <c r="V95" i="34"/>
  <c r="U95" i="34"/>
  <c r="T95" i="34"/>
  <c r="S95" i="34"/>
  <c r="AA94" i="34"/>
  <c r="Z94" i="34"/>
  <c r="Y94" i="34"/>
  <c r="X94" i="34"/>
  <c r="W94" i="34"/>
  <c r="V94" i="34"/>
  <c r="U94" i="34"/>
  <c r="T94" i="34"/>
  <c r="S94" i="34"/>
  <c r="AA93" i="34"/>
  <c r="Z93" i="34"/>
  <c r="Y93" i="34"/>
  <c r="X93" i="34"/>
  <c r="W93" i="34"/>
  <c r="V93" i="34"/>
  <c r="U93" i="34"/>
  <c r="T93" i="34"/>
  <c r="S93" i="34"/>
  <c r="AA92" i="34"/>
  <c r="Z92" i="34"/>
  <c r="Y92" i="34"/>
  <c r="X92" i="34"/>
  <c r="W92" i="34"/>
  <c r="V92" i="34"/>
  <c r="U92" i="34"/>
  <c r="T92" i="34"/>
  <c r="S92" i="34"/>
  <c r="AA89" i="34"/>
  <c r="Z89" i="34"/>
  <c r="Y89" i="34"/>
  <c r="X89" i="34"/>
  <c r="W89" i="34"/>
  <c r="V89" i="34"/>
  <c r="U89" i="34"/>
  <c r="T89" i="34"/>
  <c r="S89" i="34"/>
  <c r="AA19" i="34"/>
  <c r="Z19" i="34"/>
  <c r="Y19" i="34"/>
  <c r="X19" i="34"/>
  <c r="W19" i="34"/>
  <c r="V19" i="34"/>
  <c r="U19" i="34"/>
  <c r="T19" i="34"/>
  <c r="S19" i="34"/>
  <c r="M125" i="34" l="1"/>
  <c r="I126" i="34"/>
  <c r="K125" i="34"/>
  <c r="K126" i="34"/>
  <c r="M127" i="34"/>
  <c r="K127" i="34"/>
  <c r="I127" i="34"/>
  <c r="M126" i="34"/>
  <c r="I125" i="34"/>
  <c r="N137" i="45"/>
  <c r="N95" i="41"/>
  <c r="N112" i="40"/>
  <c r="N58" i="39"/>
  <c r="N62" i="37"/>
  <c r="AA53" i="30"/>
  <c r="Z53" i="30"/>
  <c r="Y53" i="30"/>
  <c r="X53" i="30"/>
  <c r="W53" i="30"/>
  <c r="V53" i="30"/>
  <c r="U53" i="30"/>
  <c r="T53" i="30"/>
  <c r="S53" i="30"/>
  <c r="AA52" i="30"/>
  <c r="Z52" i="30"/>
  <c r="Y52" i="30"/>
  <c r="X52" i="30"/>
  <c r="W52" i="30"/>
  <c r="V52" i="30"/>
  <c r="U52" i="30"/>
  <c r="T52" i="30"/>
  <c r="S52" i="30"/>
  <c r="AA51" i="30"/>
  <c r="Z51" i="30"/>
  <c r="Y51" i="30"/>
  <c r="X51" i="30"/>
  <c r="W51" i="30"/>
  <c r="V51" i="30"/>
  <c r="U51" i="30"/>
  <c r="T51" i="30"/>
  <c r="S51" i="30"/>
  <c r="AA50" i="30"/>
  <c r="Z50" i="30"/>
  <c r="Y50" i="30"/>
  <c r="X50" i="30"/>
  <c r="W50" i="30"/>
  <c r="V50" i="30"/>
  <c r="U50" i="30"/>
  <c r="T50" i="30"/>
  <c r="S50" i="30"/>
  <c r="AA49" i="30"/>
  <c r="Z49" i="30"/>
  <c r="Y49" i="30"/>
  <c r="X49" i="30"/>
  <c r="W49" i="30"/>
  <c r="V49" i="30"/>
  <c r="U49" i="30"/>
  <c r="T49" i="30"/>
  <c r="S49" i="30"/>
  <c r="AA48" i="30"/>
  <c r="Z48" i="30"/>
  <c r="Y48" i="30"/>
  <c r="X48" i="30"/>
  <c r="W48" i="30"/>
  <c r="V48" i="30"/>
  <c r="U48" i="30"/>
  <c r="T48" i="30"/>
  <c r="S48" i="30"/>
  <c r="AA47" i="30"/>
  <c r="Z47" i="30"/>
  <c r="Y47" i="30"/>
  <c r="X47" i="30"/>
  <c r="W47" i="30"/>
  <c r="V47" i="30"/>
  <c r="U47" i="30"/>
  <c r="T47" i="30"/>
  <c r="S47" i="30"/>
  <c r="AA46" i="30"/>
  <c r="Z46" i="30"/>
  <c r="Y46" i="30"/>
  <c r="X46" i="30"/>
  <c r="W46" i="30"/>
  <c r="V46" i="30"/>
  <c r="U46" i="30"/>
  <c r="T46" i="30"/>
  <c r="S46" i="30"/>
  <c r="AA45" i="30"/>
  <c r="Z45" i="30"/>
  <c r="Y45" i="30"/>
  <c r="X45" i="30"/>
  <c r="W45" i="30"/>
  <c r="V45" i="30"/>
  <c r="U45" i="30"/>
  <c r="T45" i="30"/>
  <c r="S45" i="30"/>
  <c r="AA44" i="30"/>
  <c r="Z44" i="30"/>
  <c r="Y44" i="30"/>
  <c r="X44" i="30"/>
  <c r="W44" i="30"/>
  <c r="V44" i="30"/>
  <c r="U44" i="30"/>
  <c r="T44" i="30"/>
  <c r="S44" i="30"/>
  <c r="AA42" i="30"/>
  <c r="Z42" i="30"/>
  <c r="Y42" i="30"/>
  <c r="X42" i="30"/>
  <c r="W42" i="30"/>
  <c r="V42" i="30"/>
  <c r="U42" i="30"/>
  <c r="T42" i="30"/>
  <c r="S42" i="30"/>
  <c r="AA41" i="30"/>
  <c r="Z41" i="30"/>
  <c r="Y41" i="30"/>
  <c r="X41" i="30"/>
  <c r="W41" i="30"/>
  <c r="V41" i="30"/>
  <c r="U41" i="30"/>
  <c r="T41" i="30"/>
  <c r="S41" i="30"/>
  <c r="AA40" i="30"/>
  <c r="Z40" i="30"/>
  <c r="Y40" i="30"/>
  <c r="X40" i="30"/>
  <c r="W40" i="30"/>
  <c r="V40" i="30"/>
  <c r="U40" i="30"/>
  <c r="T40" i="30"/>
  <c r="S40" i="30"/>
  <c r="AA39" i="30"/>
  <c r="Z39" i="30"/>
  <c r="Y39" i="30"/>
  <c r="X39" i="30"/>
  <c r="W39" i="30"/>
  <c r="V39" i="30"/>
  <c r="U39" i="30"/>
  <c r="T39" i="30"/>
  <c r="S39" i="30"/>
  <c r="AA38" i="30"/>
  <c r="Z38" i="30"/>
  <c r="Y38" i="30"/>
  <c r="X38" i="30"/>
  <c r="W38" i="30"/>
  <c r="V38" i="30"/>
  <c r="U38" i="30"/>
  <c r="T38" i="30"/>
  <c r="S38" i="30"/>
  <c r="AA37" i="30"/>
  <c r="Z37" i="30"/>
  <c r="Y37" i="30"/>
  <c r="X37" i="30"/>
  <c r="W37" i="30"/>
  <c r="V37" i="30"/>
  <c r="U37" i="30"/>
  <c r="T37" i="30"/>
  <c r="S37" i="30"/>
  <c r="AA36" i="30"/>
  <c r="Z36" i="30"/>
  <c r="Y36" i="30"/>
  <c r="X36" i="30"/>
  <c r="W36" i="30"/>
  <c r="V36" i="30"/>
  <c r="U36" i="30"/>
  <c r="T36" i="30"/>
  <c r="S36" i="30"/>
  <c r="AA35" i="30"/>
  <c r="Z35" i="30"/>
  <c r="Y35" i="30"/>
  <c r="X35" i="30"/>
  <c r="W35" i="30"/>
  <c r="V35" i="30"/>
  <c r="U35" i="30"/>
  <c r="T35" i="30"/>
  <c r="S35" i="30"/>
  <c r="AA34" i="30"/>
  <c r="Z34" i="30"/>
  <c r="Y34" i="30"/>
  <c r="X34" i="30"/>
  <c r="W34" i="30"/>
  <c r="V34" i="30"/>
  <c r="U34" i="30"/>
  <c r="T34" i="30"/>
  <c r="S34" i="30"/>
  <c r="AA33" i="30"/>
  <c r="Z33" i="30"/>
  <c r="Y33" i="30"/>
  <c r="X33" i="30"/>
  <c r="W33" i="30"/>
  <c r="V33" i="30"/>
  <c r="U33" i="30"/>
  <c r="T33" i="30"/>
  <c r="S33" i="30"/>
  <c r="AA32" i="30"/>
  <c r="Z32" i="30"/>
  <c r="Y32" i="30"/>
  <c r="X32" i="30"/>
  <c r="W32" i="30"/>
  <c r="V32" i="30"/>
  <c r="U32" i="30"/>
  <c r="T32" i="30"/>
  <c r="S32" i="30"/>
  <c r="AA31" i="30"/>
  <c r="Z31" i="30"/>
  <c r="Y31" i="30"/>
  <c r="X31" i="30"/>
  <c r="W31" i="30"/>
  <c r="V31" i="30"/>
  <c r="U31" i="30"/>
  <c r="T31" i="30"/>
  <c r="S31" i="30"/>
  <c r="AA30" i="30"/>
  <c r="Z30" i="30"/>
  <c r="Y30" i="30"/>
  <c r="X30" i="30"/>
  <c r="W30" i="30"/>
  <c r="V30" i="30"/>
  <c r="U30" i="30"/>
  <c r="T30" i="30"/>
  <c r="S30" i="30"/>
  <c r="AA29" i="30"/>
  <c r="Z29" i="30"/>
  <c r="Y29" i="30"/>
  <c r="X29" i="30"/>
  <c r="W29" i="30"/>
  <c r="V29" i="30"/>
  <c r="U29" i="30"/>
  <c r="T29" i="30"/>
  <c r="S29" i="30"/>
  <c r="AA27" i="30"/>
  <c r="Z27" i="30"/>
  <c r="Y27" i="30"/>
  <c r="X27" i="30"/>
  <c r="W27" i="30"/>
  <c r="V27" i="30"/>
  <c r="U27" i="30"/>
  <c r="T27" i="30"/>
  <c r="S27" i="30"/>
  <c r="AA26" i="30"/>
  <c r="Z26" i="30"/>
  <c r="Y26" i="30"/>
  <c r="X26" i="30"/>
  <c r="W26" i="30"/>
  <c r="V26" i="30"/>
  <c r="U26" i="30"/>
  <c r="T26" i="30"/>
  <c r="S26" i="30"/>
  <c r="AA25" i="30"/>
  <c r="Z25" i="30"/>
  <c r="Y25" i="30"/>
  <c r="X25" i="30"/>
  <c r="W25" i="30"/>
  <c r="V25" i="30"/>
  <c r="U25" i="30"/>
  <c r="T25" i="30"/>
  <c r="S25" i="30"/>
  <c r="AA24" i="30"/>
  <c r="Z24" i="30"/>
  <c r="Y24" i="30"/>
  <c r="X24" i="30"/>
  <c r="W24" i="30"/>
  <c r="V24" i="30"/>
  <c r="U24" i="30"/>
  <c r="T24" i="30"/>
  <c r="S24" i="30"/>
  <c r="AA23" i="30"/>
  <c r="Z23" i="30"/>
  <c r="Y23" i="30"/>
  <c r="X23" i="30"/>
  <c r="W23" i="30"/>
  <c r="V23" i="30"/>
  <c r="U23" i="30"/>
  <c r="T23" i="30"/>
  <c r="S23" i="30"/>
  <c r="AA22" i="30"/>
  <c r="Z22" i="30"/>
  <c r="Y22" i="30"/>
  <c r="X22" i="30"/>
  <c r="W22" i="30"/>
  <c r="V22" i="30"/>
  <c r="U22" i="30"/>
  <c r="T22" i="30"/>
  <c r="S22" i="30"/>
  <c r="AA21" i="30"/>
  <c r="Z21" i="30"/>
  <c r="Y21" i="30"/>
  <c r="X21" i="30"/>
  <c r="W21" i="30"/>
  <c r="V21" i="30"/>
  <c r="U21" i="30"/>
  <c r="T21" i="30"/>
  <c r="S21" i="30"/>
  <c r="AA20" i="30"/>
  <c r="Z20" i="30"/>
  <c r="Y20" i="30"/>
  <c r="X20" i="30"/>
  <c r="W20" i="30"/>
  <c r="V20" i="30"/>
  <c r="U20" i="30"/>
  <c r="T20" i="30"/>
  <c r="S20" i="30"/>
  <c r="AA19" i="30"/>
  <c r="Z19" i="30"/>
  <c r="Y19" i="30"/>
  <c r="X19" i="30"/>
  <c r="W19" i="30"/>
  <c r="V19" i="30"/>
  <c r="U19" i="30"/>
  <c r="T19" i="30"/>
  <c r="S19" i="30"/>
  <c r="AA18" i="30"/>
  <c r="Z18" i="30"/>
  <c r="Y18" i="30"/>
  <c r="X18" i="30"/>
  <c r="W18" i="30"/>
  <c r="V18" i="30"/>
  <c r="U18" i="30"/>
  <c r="T18" i="30"/>
  <c r="S18" i="30"/>
  <c r="M90" i="30" l="1"/>
  <c r="I92" i="30"/>
  <c r="K90" i="30"/>
  <c r="M91" i="30"/>
  <c r="I91" i="30"/>
  <c r="K92" i="30"/>
  <c r="I90" i="30"/>
  <c r="K91" i="30"/>
  <c r="M92" i="30"/>
  <c r="N74" i="36"/>
  <c r="O77" i="35"/>
  <c r="N93" i="30" l="1"/>
  <c r="N12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6A49E717-D1F4-4273-AA4E-2E0308C622EA}">
      <text>
        <r>
          <rPr>
            <b/>
            <sz val="9"/>
            <color indexed="81"/>
            <rFont val="Segoe UI"/>
            <family val="2"/>
          </rPr>
          <t>Opções: "Despacho" e "Retorno".
Se não for nenhum dos dois, deixar vazio.</t>
        </r>
      </text>
    </comment>
    <comment ref="AE2" authorId="0" shapeId="0" xr:uid="{6FD19203-24A2-4810-9835-FBCD9F678B5D}">
      <text>
        <r>
          <rPr>
            <b/>
            <sz val="9"/>
            <color indexed="81"/>
            <rFont val="Segoe UI"/>
            <charset val="1"/>
          </rPr>
          <t>Apenas número.</t>
        </r>
        <r>
          <rPr>
            <sz val="9"/>
            <color indexed="81"/>
            <rFont val="Segoe UI"/>
            <charset val="1"/>
          </rPr>
          <t xml:space="preserve">
</t>
        </r>
      </text>
    </comment>
    <comment ref="AF2" authorId="0" shapeId="0" xr:uid="{3D27A30A-1EBE-4D92-81B0-AD0FD20996BB}">
      <text>
        <r>
          <rPr>
            <b/>
            <sz val="9"/>
            <color indexed="81"/>
            <rFont val="Segoe UI"/>
            <charset val="1"/>
          </rPr>
          <t>Selecione na lista a modalidade de licitação.</t>
        </r>
        <r>
          <rPr>
            <sz val="9"/>
            <color indexed="81"/>
            <rFont val="Segoe UI"/>
            <charset val="1"/>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370BB487-2D67-4F41-8BD9-73EED3E8B4EE}">
      <text>
        <r>
          <rPr>
            <b/>
            <sz val="9"/>
            <color indexed="81"/>
            <rFont val="Segoe UI"/>
            <family val="2"/>
          </rPr>
          <t>Opções: "Despacho" e "Retorno".
Se não for nenhum dos dois, deixar vazio.</t>
        </r>
      </text>
    </comment>
    <comment ref="AE2" authorId="0" shapeId="0" xr:uid="{661A717E-A585-4CBC-B0A2-5B3CCC115D2C}">
      <text>
        <r>
          <rPr>
            <b/>
            <sz val="9"/>
            <color indexed="81"/>
            <rFont val="Segoe UI"/>
            <charset val="1"/>
          </rPr>
          <t>Apenas número.</t>
        </r>
        <r>
          <rPr>
            <sz val="9"/>
            <color indexed="81"/>
            <rFont val="Segoe UI"/>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693029E0-29F9-4638-8799-A6F15D6070CF}">
      <text>
        <r>
          <rPr>
            <b/>
            <sz val="9"/>
            <color indexed="81"/>
            <rFont val="Segoe UI"/>
            <family val="2"/>
          </rPr>
          <t>Opções: "Despacho" e "Retorno".
Se não for nenhum dos dois, deixar vazio.</t>
        </r>
      </text>
    </comment>
    <comment ref="AE2" authorId="0" shapeId="0" xr:uid="{A1046751-FD57-406B-8C24-90C12D6F7DFC}">
      <text>
        <r>
          <rPr>
            <b/>
            <sz val="9"/>
            <color indexed="81"/>
            <rFont val="Segoe UI"/>
            <charset val="1"/>
          </rPr>
          <t>Apenas número.</t>
        </r>
        <r>
          <rPr>
            <sz val="9"/>
            <color indexed="81"/>
            <rFont val="Segoe UI"/>
            <charset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6B29DFCA-7CCC-4152-A1CB-80AF78F6A0B8}">
      <text>
        <r>
          <rPr>
            <b/>
            <sz val="9"/>
            <color indexed="81"/>
            <rFont val="Segoe UI"/>
            <family val="2"/>
          </rPr>
          <t>Opções: "Despacho" e "Retorno".
Se não for nenhum dos dois, deixar vazio.</t>
        </r>
      </text>
    </comment>
    <comment ref="AE2" authorId="0" shapeId="0" xr:uid="{B62F2CD5-1A1F-4DDD-B84B-67D85CB8D1E3}">
      <text>
        <r>
          <rPr>
            <b/>
            <sz val="9"/>
            <color indexed="81"/>
            <rFont val="Segoe UI"/>
            <charset val="1"/>
          </rPr>
          <t>Apenas número.</t>
        </r>
        <r>
          <rPr>
            <sz val="9"/>
            <color indexed="81"/>
            <rFont val="Segoe UI"/>
            <charset val="1"/>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C8CF568B-C0CC-4D94-B4D2-46EDB6BFA4B1}">
      <text>
        <r>
          <rPr>
            <b/>
            <sz val="9"/>
            <color indexed="81"/>
            <rFont val="Segoe UI"/>
            <family val="2"/>
          </rPr>
          <t>Opções: "Despacho" e "Retorno".
Se não for nenhum dos dois, deixar vazio.</t>
        </r>
      </text>
    </comment>
    <comment ref="AE2" authorId="0" shapeId="0" xr:uid="{5BDCEA66-F45F-49A2-AA88-0F27E41E876B}">
      <text>
        <r>
          <rPr>
            <b/>
            <sz val="9"/>
            <color indexed="81"/>
            <rFont val="Segoe UI"/>
            <charset val="1"/>
          </rPr>
          <t>Apenas número.</t>
        </r>
        <r>
          <rPr>
            <sz val="9"/>
            <color indexed="81"/>
            <rFont val="Segoe UI"/>
            <charset val="1"/>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6FF62D5B-27B1-4D15-B914-A81CC31F511E}">
      <text>
        <r>
          <rPr>
            <b/>
            <sz val="9"/>
            <color indexed="81"/>
            <rFont val="Segoe UI"/>
            <family val="2"/>
          </rPr>
          <t>Opções: "Despacho" e "Retorno".
Se não for nenhum dos dois, deixar vazio.</t>
        </r>
      </text>
    </comment>
    <comment ref="AE2" authorId="0" shapeId="0" xr:uid="{99843134-231E-4BE9-830B-AB0712332CFA}">
      <text>
        <r>
          <rPr>
            <b/>
            <sz val="9"/>
            <color indexed="81"/>
            <rFont val="Segoe UI"/>
            <charset val="1"/>
          </rPr>
          <t>Apenas número.</t>
        </r>
        <r>
          <rPr>
            <sz val="9"/>
            <color indexed="81"/>
            <rFont val="Segoe UI"/>
            <charset val="1"/>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E2119EE8-1CC8-465C-84C8-07B1733AB499}">
      <text>
        <r>
          <rPr>
            <b/>
            <sz val="9"/>
            <color indexed="81"/>
            <rFont val="Segoe UI"/>
            <family val="2"/>
          </rPr>
          <t>Opções: "Despacho" e "Retorno".
Se não for nenhum dos dois, deixar vazio.</t>
        </r>
      </text>
    </comment>
    <comment ref="AE2" authorId="0" shapeId="0" xr:uid="{903108D3-F008-4A2F-A984-EA9AF3F3170A}">
      <text>
        <r>
          <rPr>
            <b/>
            <sz val="9"/>
            <color indexed="81"/>
            <rFont val="Segoe UI"/>
            <charset val="1"/>
          </rPr>
          <t>Apenas número.</t>
        </r>
        <r>
          <rPr>
            <sz val="9"/>
            <color indexed="81"/>
            <rFont val="Segoe UI"/>
            <charset val="1"/>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17BE34B3-4B7D-4C84-AEE8-F8DA3305D298}">
      <text>
        <r>
          <rPr>
            <b/>
            <sz val="9"/>
            <color indexed="81"/>
            <rFont val="Segoe UI"/>
            <family val="2"/>
          </rPr>
          <t>Opções: "Despacho" e "Retorno".
Se não for nenhum dos dois, deixar vazio.</t>
        </r>
      </text>
    </comment>
    <comment ref="AE2" authorId="0" shapeId="0" xr:uid="{AAE9D74A-4938-4A62-9F56-1C0CAFF34169}">
      <text>
        <r>
          <rPr>
            <b/>
            <sz val="9"/>
            <color indexed="81"/>
            <rFont val="Segoe UI"/>
            <charset val="1"/>
          </rPr>
          <t>Apenas número.</t>
        </r>
        <r>
          <rPr>
            <sz val="9"/>
            <color indexed="81"/>
            <rFont val="Segoe UI"/>
            <charset val="1"/>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D50301A3-E843-46D1-B23B-07F871D81142}">
      <text>
        <r>
          <rPr>
            <b/>
            <sz val="9"/>
            <color indexed="81"/>
            <rFont val="Segoe UI"/>
            <family val="2"/>
          </rPr>
          <t>Opções: "Despacho" e "Retorno".
Se não for nenhum dos dois, deixar vazio.</t>
        </r>
      </text>
    </comment>
    <comment ref="AE2" authorId="0" shapeId="0" xr:uid="{D8E3C5D1-E2F3-4382-B50C-2D62C22E3329}">
      <text>
        <r>
          <rPr>
            <b/>
            <sz val="9"/>
            <color indexed="81"/>
            <rFont val="Segoe UI"/>
            <charset val="1"/>
          </rPr>
          <t>Apenas número.</t>
        </r>
        <r>
          <rPr>
            <sz val="9"/>
            <color indexed="81"/>
            <rFont val="Segoe UI"/>
            <charset val="1"/>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5F4005AE-3F0B-4FAA-B8FE-61272317F8CF}">
      <text>
        <r>
          <rPr>
            <b/>
            <sz val="9"/>
            <color indexed="81"/>
            <rFont val="Segoe UI"/>
            <family val="2"/>
          </rPr>
          <t>Opções: "Despacho" e "Retorno".
Se não for nenhum dos dois, deixar vazio.</t>
        </r>
      </text>
    </comment>
    <comment ref="AE2" authorId="0" shapeId="0" xr:uid="{394A332B-74C2-41F7-A823-6F9D20761213}">
      <text>
        <r>
          <rPr>
            <b/>
            <sz val="9"/>
            <color indexed="81"/>
            <rFont val="Segoe UI"/>
            <charset val="1"/>
          </rPr>
          <t>Apenas número.</t>
        </r>
        <r>
          <rPr>
            <sz val="9"/>
            <color indexed="81"/>
            <rFont val="Segoe UI"/>
            <charset val="1"/>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4F91C6B1-8C55-4727-8DB0-06DAB19BEA88}">
      <text>
        <r>
          <rPr>
            <b/>
            <sz val="9"/>
            <color indexed="81"/>
            <rFont val="Segoe UI"/>
            <family val="2"/>
          </rPr>
          <t>Opções: "Despacho" e "Retorno".
Se não for nenhum dos dois, deixar vazio.</t>
        </r>
      </text>
    </comment>
    <comment ref="AE2" authorId="0" shapeId="0" xr:uid="{D6F99081-0382-4E22-8DEE-871A29BECAFA}">
      <text>
        <r>
          <rPr>
            <b/>
            <sz val="9"/>
            <color indexed="81"/>
            <rFont val="Segoe UI"/>
            <charset val="1"/>
          </rPr>
          <t>Apenas número.</t>
        </r>
        <r>
          <rPr>
            <sz val="9"/>
            <color indexed="81"/>
            <rFont val="Segoe UI"/>
            <charset val="1"/>
          </rPr>
          <t xml:space="preserve">
</t>
        </r>
      </text>
    </comment>
    <comment ref="AF2" authorId="0" shapeId="0" xr:uid="{A417622A-4C16-496D-A31A-1B885A654EC8}">
      <text>
        <r>
          <rPr>
            <b/>
            <sz val="9"/>
            <color indexed="81"/>
            <rFont val="Segoe UI"/>
            <charset val="1"/>
          </rPr>
          <t>Selecione na lista a modalidade de licitação.</t>
        </r>
        <r>
          <rPr>
            <sz val="9"/>
            <color indexed="81"/>
            <rFont val="Segoe UI"/>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8F3048E6-852D-4B35-B8A3-E09355F1AE27}">
      <text>
        <r>
          <rPr>
            <b/>
            <sz val="9"/>
            <color indexed="81"/>
            <rFont val="Segoe UI"/>
            <family val="2"/>
          </rPr>
          <t>Opções: "Despacho" e "Retorno".
Se não for nenhum dos dois, deixar vazio.</t>
        </r>
      </text>
    </comment>
    <comment ref="AE2" authorId="0" shapeId="0" xr:uid="{4FEE8D4F-04CF-4038-AD30-E2E3C3577219}">
      <text>
        <r>
          <rPr>
            <b/>
            <sz val="9"/>
            <color indexed="81"/>
            <rFont val="Segoe UI"/>
            <charset val="1"/>
          </rPr>
          <t>Apenas número.</t>
        </r>
        <r>
          <rPr>
            <sz val="9"/>
            <color indexed="81"/>
            <rFont val="Segoe UI"/>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E2" authorId="0" shapeId="0" xr:uid="{323A4BF3-BE52-4296-A598-AAF1E03D1941}">
      <text>
        <r>
          <rPr>
            <b/>
            <sz val="9"/>
            <color indexed="81"/>
            <rFont val="Segoe UI"/>
            <family val="2"/>
          </rPr>
          <t>Opções: "Despacho" e "Retorno".
Se não for nenhum dos dois, deixar vazio.</t>
        </r>
      </text>
    </comment>
    <comment ref="AF2" authorId="0" shapeId="0" xr:uid="{51F3F48B-A0C7-4190-930E-7703AC462DF5}">
      <text>
        <r>
          <rPr>
            <b/>
            <sz val="9"/>
            <color indexed="81"/>
            <rFont val="Segoe UI"/>
            <charset val="1"/>
          </rPr>
          <t>Apenas número.</t>
        </r>
        <r>
          <rPr>
            <sz val="9"/>
            <color indexed="81"/>
            <rFont val="Segoe UI"/>
            <charset val="1"/>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309D4216-3821-4943-9DBC-C4D503F1D20A}">
      <text>
        <r>
          <rPr>
            <b/>
            <sz val="9"/>
            <color indexed="81"/>
            <rFont val="Segoe UI"/>
            <family val="2"/>
          </rPr>
          <t>Opções: "Despacho" e "Retorno".
Se não for nenhum dos dois, deixar vazio.</t>
        </r>
      </text>
    </comment>
    <comment ref="AE2" authorId="0" shapeId="0" xr:uid="{65BFEEF3-562E-45E0-B862-DD509089671A}">
      <text>
        <r>
          <rPr>
            <b/>
            <sz val="9"/>
            <color indexed="81"/>
            <rFont val="Segoe UI"/>
            <charset val="1"/>
          </rPr>
          <t>Apenas número.</t>
        </r>
        <r>
          <rPr>
            <sz val="9"/>
            <color indexed="81"/>
            <rFont val="Segoe UI"/>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FF7AB673-AE37-4193-BA16-9B3A94B47E1D}">
      <text>
        <r>
          <rPr>
            <b/>
            <sz val="9"/>
            <color indexed="81"/>
            <rFont val="Segoe UI"/>
            <family val="2"/>
          </rPr>
          <t>Opções: "Despacho" e "Retorno".
Se não for nenhum dos dois, deixar vazio.</t>
        </r>
      </text>
    </comment>
    <comment ref="AE2" authorId="0" shapeId="0" xr:uid="{D3CFFC2A-CF28-4670-BEC1-A0B738A1FE31}">
      <text>
        <r>
          <rPr>
            <b/>
            <sz val="9"/>
            <color indexed="81"/>
            <rFont val="Segoe UI"/>
            <charset val="1"/>
          </rPr>
          <t>Apenas número.</t>
        </r>
        <r>
          <rPr>
            <sz val="9"/>
            <color indexed="81"/>
            <rFont val="Segoe UI"/>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DFD7D611-6DB6-4DD6-9358-27E595CC4B05}">
      <text>
        <r>
          <rPr>
            <b/>
            <sz val="9"/>
            <color indexed="81"/>
            <rFont val="Segoe UI"/>
            <family val="2"/>
          </rPr>
          <t>Opções: "Despacho" e "Retorno".
Se não for nenhum dos dois, deixar vazio.</t>
        </r>
      </text>
    </comment>
    <comment ref="AE2" authorId="0" shapeId="0" xr:uid="{A4FA194E-E693-4FDF-B622-F30887F26B6A}">
      <text>
        <r>
          <rPr>
            <b/>
            <sz val="9"/>
            <color indexed="81"/>
            <rFont val="Segoe UI"/>
            <charset val="1"/>
          </rPr>
          <t>Apenas número.</t>
        </r>
        <r>
          <rPr>
            <sz val="9"/>
            <color indexed="81"/>
            <rFont val="Segoe UI"/>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EA0DA03C-0C0B-4A5E-A575-0491050C2BE7}">
      <text>
        <r>
          <rPr>
            <b/>
            <sz val="9"/>
            <color indexed="81"/>
            <rFont val="Segoe UI"/>
            <family val="2"/>
          </rPr>
          <t>Opções: "Despacho" e "Retorno".
Se não for nenhum dos dois, deixar vazio.</t>
        </r>
      </text>
    </comment>
    <comment ref="AE2" authorId="0" shapeId="0" xr:uid="{ECE9D511-0DE3-4505-89AC-D27910ECFD11}">
      <text>
        <r>
          <rPr>
            <b/>
            <sz val="9"/>
            <color indexed="81"/>
            <rFont val="Segoe UI"/>
            <charset val="1"/>
          </rPr>
          <t>Apenas número.</t>
        </r>
        <r>
          <rPr>
            <sz val="9"/>
            <color indexed="81"/>
            <rFont val="Segoe UI"/>
            <charset val="1"/>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5AB07756-8A5B-464E-8070-35BA2F3BD295}">
      <text>
        <r>
          <rPr>
            <b/>
            <sz val="9"/>
            <color indexed="81"/>
            <rFont val="Segoe UI"/>
            <family val="2"/>
          </rPr>
          <t>Opções: "Despacho" e "Retorno".
Se não for nenhum dos dois, deixar vazio.</t>
        </r>
      </text>
    </comment>
    <comment ref="AE2" authorId="0" shapeId="0" xr:uid="{F9B2F0D6-741D-4420-A93F-4BF21215B621}">
      <text>
        <r>
          <rPr>
            <b/>
            <sz val="9"/>
            <color indexed="81"/>
            <rFont val="Segoe UI"/>
            <charset val="1"/>
          </rPr>
          <t>Apenas número.</t>
        </r>
        <r>
          <rPr>
            <sz val="9"/>
            <color indexed="81"/>
            <rFont val="Segoe UI"/>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D2" authorId="0" shapeId="0" xr:uid="{4A4368BE-B2CB-4ABD-AE42-2BBE63316710}">
      <text>
        <r>
          <rPr>
            <b/>
            <sz val="9"/>
            <color indexed="81"/>
            <rFont val="Segoe UI"/>
            <family val="2"/>
          </rPr>
          <t>Opções: "Despacho" e "Retorno".
Se não for nenhum dos dois, deixar vazio.</t>
        </r>
      </text>
    </comment>
    <comment ref="AE2" authorId="0" shapeId="0" xr:uid="{59512084-5925-4836-9CE8-66166190CCA1}">
      <text>
        <r>
          <rPr>
            <b/>
            <sz val="9"/>
            <color indexed="81"/>
            <rFont val="Segoe UI"/>
            <charset val="1"/>
          </rPr>
          <t>Apenas número.</t>
        </r>
        <r>
          <rPr>
            <sz val="9"/>
            <color indexed="81"/>
            <rFont val="Segoe UI"/>
            <charset val="1"/>
          </rPr>
          <t xml:space="preserve">
</t>
        </r>
      </text>
    </comment>
  </commentList>
</comments>
</file>

<file path=xl/sharedStrings.xml><?xml version="1.0" encoding="utf-8"?>
<sst xmlns="http://schemas.openxmlformats.org/spreadsheetml/2006/main" count="4629" uniqueCount="1305">
  <si>
    <t>Preenchido pelo Avaliador</t>
  </si>
  <si>
    <t xml:space="preserve"> </t>
  </si>
  <si>
    <t>Nº PROCESSO</t>
  </si>
  <si>
    <t>DATA</t>
  </si>
  <si>
    <t>RUBRICA</t>
  </si>
  <si>
    <t>Nº FOLHA</t>
  </si>
  <si>
    <t>É NT de Retorno?</t>
  </si>
  <si>
    <t>VALOR R$</t>
  </si>
  <si>
    <t>MODALIDADE DE LICITAÇÃO</t>
  </si>
  <si>
    <t>ANEXO DE RISCOS ( GIR 003 - EDITADO PELA PORTARIA Nº 003/CGM/2021): NOTA TÉCNICA N°:</t>
  </si>
  <si>
    <t>DATA:</t>
  </si>
  <si>
    <r>
      <rPr>
        <b/>
        <u/>
        <sz val="18"/>
        <color theme="1"/>
        <rFont val="Times New Roman"/>
        <family val="1"/>
      </rPr>
      <t>OBJETO DA SOLICITAÇÃO</t>
    </r>
    <r>
      <rPr>
        <b/>
        <sz val="18"/>
        <color theme="1"/>
        <rFont val="Times New Roman"/>
        <family val="1"/>
      </rPr>
      <t>:</t>
    </r>
    <r>
      <rPr>
        <sz val="18"/>
        <color theme="1"/>
        <rFont val="Times New Roman"/>
        <family val="1"/>
      </rPr>
      <t xml:space="preserve"> </t>
    </r>
  </si>
  <si>
    <t>Resumo da NT:</t>
  </si>
  <si>
    <t>NOTA TÉCNICA</t>
  </si>
  <si>
    <t xml:space="preserve">ÓRGÃO/ENTIDADE </t>
  </si>
  <si>
    <t>Nº DO CONTRATO</t>
  </si>
  <si>
    <t>ADITIVO OU APOSTILA?</t>
  </si>
  <si>
    <t>REFERÊNCIA DO RISCO</t>
  </si>
  <si>
    <t>OBJETO</t>
  </si>
  <si>
    <t>PROCEDIMENTO</t>
  </si>
  <si>
    <t>Nº</t>
  </si>
  <si>
    <t>ANO</t>
  </si>
  <si>
    <t>Despacho ou Retorno?</t>
  </si>
  <si>
    <t>LICITAÇÃO</t>
  </si>
  <si>
    <r>
      <rPr>
        <b/>
        <u/>
        <sz val="18"/>
        <color rgb="FFFF0000"/>
        <rFont val="Times New Roman"/>
        <family val="1"/>
      </rPr>
      <t>Observação:</t>
    </r>
    <r>
      <rPr>
        <b/>
        <sz val="18"/>
        <color theme="1"/>
        <rFont val="Times New Roman"/>
        <family val="1"/>
      </rPr>
      <t xml:space="preserve"> em caso de Risco identificado, as recomedações técnicas e/ou observações encontram-se após a Matriz de Riscos.</t>
    </r>
  </si>
  <si>
    <t>PROCEDIMENTO DE LICITAÇÃO</t>
  </si>
  <si>
    <t>OBJETO DE AVALIAÇÃO</t>
  </si>
  <si>
    <t>RISCOS</t>
  </si>
  <si>
    <t>RISCO DETECTADO?</t>
  </si>
  <si>
    <t>PROBABILIDADE</t>
  </si>
  <si>
    <t>IMPACTO</t>
  </si>
  <si>
    <t>1;3</t>
  </si>
  <si>
    <t>2;3</t>
  </si>
  <si>
    <t>3;3</t>
  </si>
  <si>
    <t>1;2</t>
  </si>
  <si>
    <t>2;2</t>
  </si>
  <si>
    <t>3;2</t>
  </si>
  <si>
    <t>1;1</t>
  </si>
  <si>
    <t>2;1</t>
  </si>
  <si>
    <t>3;1</t>
  </si>
  <si>
    <t>Referências detectadas</t>
  </si>
  <si>
    <t>NÃO</t>
  </si>
  <si>
    <t>PARCIAL</t>
  </si>
  <si>
    <t>SIM</t>
  </si>
  <si>
    <t>2.1</t>
  </si>
  <si>
    <t>TRM</t>
  </si>
  <si>
    <t>2.1.1</t>
  </si>
  <si>
    <t>Solicitação do objeto pela área demandante do órgão ou entidade da Administração Pública.</t>
  </si>
  <si>
    <t>2.1.2</t>
  </si>
  <si>
    <t>Justificativa da necessidade de contratação e da quantidade solicitada pela área demandante do órgão ou entidade da Administração Pública.</t>
  </si>
  <si>
    <t>2.1.3</t>
  </si>
  <si>
    <t>Autorização pelo Titular do órgão ou entidade para abertura do procedimento licitatório.</t>
  </si>
  <si>
    <t>2.1.4</t>
  </si>
  <si>
    <t>Minuta do edital e todos os seus anexos, conforme Decreto Municipal nº 11.466/2013 e Anexos.</t>
  </si>
  <si>
    <t>2.1.5</t>
  </si>
  <si>
    <t>Previsão na minuta do contrato e na minuta do edital de que, comprovada a prática de ato lesivo à Administração Pública nos termos do art. 5 da Lei 12.846/13, o instrumento poderá ser rescindido sem prejuízo da aplicação de multa.</t>
  </si>
  <si>
    <t>2.1.6</t>
  </si>
  <si>
    <t>Declaração de Conformidade com as minutas padrão, de acordo com o Decreto Municipal nº 11.466/2013, incluindo cláusula referente ao item 5 desse TRM (rescisão sem multa em caso de ato lesivo à Administração Pública).</t>
  </si>
  <si>
    <t>2.1.8</t>
  </si>
  <si>
    <t>Parecer do setor Jurídico do órgão ou entidade da Administração Pública.</t>
  </si>
  <si>
    <t>2.1.9</t>
  </si>
  <si>
    <t>Cópia da Portaria da designação da Comissão de Licitação ou do Pregoeiro e Equipe de Apoio (no caso de Pregão).</t>
  </si>
  <si>
    <t>2.1.10.1</t>
  </si>
  <si>
    <t>Pesquisa de mercado para a devida comprovação da efetiva vantagem de contratação, observados os parâmetros cumulativos estabelecidos pelo Decreto Municipal nº 12.517/2017, ressalvadas as hipóteses de obras ou alterações sem inserção de novo item:</t>
  </si>
  <si>
    <t>2.1.10.1.a</t>
  </si>
  <si>
    <t>Consulta ao Portal de Compras Governamentais www.comprasgovernamentais.gov.br;</t>
  </si>
  <si>
    <t>2.1.10.1.b</t>
  </si>
  <si>
    <t>Consulta a preços publicados em mídia especializada, sítios eletrônicos especializados ou de domínio amplo, desde que contenha a data e hora de acesso;</t>
  </si>
  <si>
    <t>2.1.10.1.c</t>
  </si>
  <si>
    <t>Consulta a contratos similares de outros entes públicos, em execução ou concluídos, no máximo, nos 180 (cento e oitenta) dias anteriores à data da pesquisa de preços;</t>
  </si>
  <si>
    <t>2.1.10.1.d</t>
  </si>
  <si>
    <t>Pesquisa de mercado com pelo menos 3 (três) fornecedores distintos do ramo do mercado local e/ou regional, observando-se a disponibilidade do objeto da contratação;</t>
  </si>
  <si>
    <t>2.1.10.1.e</t>
  </si>
  <si>
    <t>Pesquisa em bancos de preços públicos ou privados devidamente estabelecidos e reconhecidos no mercado, ou;</t>
  </si>
  <si>
    <t>2.1.10.2</t>
  </si>
  <si>
    <t>Justificativa da autoridade competente em razão da excepcional não aplicação dos parâmetros cumulativos previstos no item 10.1 (art. 6º do Decreto Municipal nº. 12.517/2017), ou;</t>
  </si>
  <si>
    <t>2.1.10.3</t>
  </si>
  <si>
    <t>Tabela oficial de preços em razão da não aplicação obrigatória dos parâmetros cumulativos previstos no item 10.1 às obras e aos serviços de engenharia (art. 14º do Decreto nº. 12.517/2017).</t>
  </si>
  <si>
    <t>2.1.11</t>
  </si>
  <si>
    <t>Planilha com detalhamento de quantitativos e preços unitários estimados para o processo licitatório.</t>
  </si>
  <si>
    <t>2.1.12</t>
  </si>
  <si>
    <t>Requisitos para atendimento ao art. 16 da Lei de Responsabilidade Fiscal, nos casos de: (criação, expansão ou aperfeiçoamento de ação governamental que acarrete aumento da despesa (incisos I e II), inclusive obras e investimentos.</t>
  </si>
  <si>
    <t>2.1.12.1</t>
  </si>
  <si>
    <t>Estimativa do impacto orçamentário-financeiro feito pela unidade requerente no exercício em que deva entrar em vigor e nos dois subsequentes - inciso I (Exceto para Sistema de Registro de Preços).</t>
  </si>
  <si>
    <t>2.1.12.2</t>
  </si>
  <si>
    <t>Declaração do ordenador de despesas de adequação orçamentária e financeira com a lei orçamentária anual (LOA) e compatibilidade com o plano plurianual (PPA) e com a lei de diretrizes orçamentárias (LDO) - inciso II.</t>
  </si>
  <si>
    <t>2.1.12.2.1</t>
  </si>
  <si>
    <t>Se despesa prevista no PPA, informar em qual programa está inserida.</t>
  </si>
  <si>
    <t>2.1.12.3</t>
  </si>
  <si>
    <t>Anexação de e-mail com informe de recebimento em planilha padrão do impacto orçamentário que trata o item 12.1 pela Subsecretaria de Orçamento da SEPLAG, conforme estabelecido no Decreto de abertura do exercício (Exceto para Sistema de Registro de Preços).</t>
  </si>
  <si>
    <t>2.1.13</t>
  </si>
  <si>
    <t>Exceções da aplicação do art. 16 da Lei de Responsabilidade Fiscal.</t>
  </si>
  <si>
    <t>2.1.13.1</t>
  </si>
  <si>
    <t>Declaração do ordenador de despesas de que se trata de despesa referente a objetos de entrega predeterminada e pontuais ou aquelas com objetos de entrega predeterminada, mas que acontecem periodicamente, de forma parcelada, prevista na lei orçamentária anual (LOA) e sem alteração de valor.</t>
  </si>
  <si>
    <t>2.1.13.2</t>
  </si>
  <si>
    <t xml:space="preserve">Declaração do ordenador de despesas de que se trata de despesa anteriormente contratada, referente a serviços contínuos e permanentes, destinadas à manutenção e funcionamento da Administração (no caso de licitação para dar continuidade a tais serviços, juntar aos autos, histórico de liquidação da despesa, cópia do Contrato ou do último Termo Aditivo em vigor, demonstrando que não haverá aumento de liquidação da despesa superior à correção monetária). </t>
  </si>
  <si>
    <t>2.1.14</t>
  </si>
  <si>
    <t>Previsão de reserva orçamentária que assegure o pagamento das obrigações decorrentes da execução contratual no exercício financeiro em curso, nos termos do art.7º, §2º, III e art.14, caput, Lei Federal nº 8.666/93, com indicação do PT, ND e FR. (Exceto para Sistema de Registro de Preços, que deverá ser informada por ocasião das retiradas).</t>
  </si>
  <si>
    <t>2.1.14.1</t>
  </si>
  <si>
    <t>Reserva Manual ou Solicitação de Compra inserida no sistema e-cidade (pré-empenho), correspondente ao exercício em curso, segundo o art.  9°, do Decreto Municipal nº 15.040/2023. No caso de Reserva Manual, indicar a Natureza de Despesa e Fonte de Recurso para a despesa proposta e/ou.</t>
  </si>
  <si>
    <t>2.1.14.2</t>
  </si>
  <si>
    <t>Pedido de Suplementação Orçamentária, requerida junto à SEPLAG/Subsecretaria de Orçamento, indicando o valor correspondente ao presente exercício, de acordo com o art. 9°, § 7º, do Decreto Municipal nº 15.040/2023.</t>
  </si>
  <si>
    <t>2.1.15</t>
  </si>
  <si>
    <t xml:space="preserve">Estudo Técnico Preliminar, nos termos do Decreto Municipal nº 14.012/2021, em se tratando de compra ou contratação de serviços de Tecnologia da Informação e Comunicação – TIC, se for o caso. </t>
  </si>
  <si>
    <t>2.1.16</t>
  </si>
  <si>
    <t>Aprovação do Comitê Estratégico de Tecnologia da Informação – CETI, conforme Decreto Municipal nº 14.012/2021, se for o caso.</t>
  </si>
  <si>
    <t>TRM - obras e serviços de engenharia</t>
  </si>
  <si>
    <t>2.1.16.1.a</t>
  </si>
  <si>
    <t>O projeto básico, termo de referência ou equivalente, elaborado nos termos do art. 6º, inciso IX, da Lei Federal nº 8.666/93, e/ou o projeto executivo, se for o caso, encaminhados com a identificação do responsável técnico pela sua elaboração;</t>
  </si>
  <si>
    <t>2.1.16.1.b</t>
  </si>
  <si>
    <t>Orçamento estimado em planilhas de quantitativos que expresse a composição de todos os seus custos unitários (art. 40, § 2º, inciso II, c/c art. 7º, 2º, inciso II, da Lei Federal nº 8.666/93), com a indicação da data de referência (mês/ano) e do responsável técnico pela sua elaboração, contendo referência a sistema de custos (EMOP, SCO-FGV, SICRO ou SINAPI) ou com apresentação de composições analíticas de formação de preços unitários detalhadas, expondo as descrições, quantificações e preços dos insumos, as respectivas origens, bem como as quantidades de materiais, mão-de-obra, equipamentos, despesas indiretas e/ou quaisquer outros insumos que tenham sido considerados na definição das composições, apresentando, inclusive, a fonte utilizada como parâmetro para os índices de produtividade adotados, bem como justificativa dos preços (mediante a relação ou pesquisa dos preços de mercado e respectiva metodologia de pesquisa e/ou referência a um sistema de custos utilizado);</t>
  </si>
  <si>
    <t>CUIDADO COM A CÉLULA MESCLADA.</t>
  </si>
  <si>
    <t>2.1.16.1.c</t>
  </si>
  <si>
    <t>Composição analítica da taxa de BDI/LDI, discriminando todos os custos indiretos e lucros (ou benefícios);</t>
  </si>
  <si>
    <t>2.1.16.1.d</t>
  </si>
  <si>
    <t>Pesquisas de mercado que tenham dado origem a preços estimados, seja de itens em planilha ou de insumos das composições, contendo as especificações completas do material cotado e respectiva data de cotação, apresentando no mínimo de três propostas para cada item/insumo ou, na impossibilidade da obtenção deste mínimo, a apresentação das devidas justificativas. Poderá ser apresentado orçamento utilizando como referência valores praticados em contratos firmados por outros órgãos da Administração Pública;</t>
  </si>
  <si>
    <t>2.1.16.1.e</t>
  </si>
  <si>
    <t>O regime de execução com a demonstração das etapas de execução e o respectivo cronograma físico-financeiro;</t>
  </si>
  <si>
    <t>2.1.16.1.f</t>
  </si>
  <si>
    <t>Caderno de encargos ou memorial descritivo, com a especificação técnica dos materiais e dos métodos construtivos;</t>
  </si>
  <si>
    <t>2.1.16.1.g</t>
  </si>
  <si>
    <t>Plantas com os desenhos do empreendimento, quando pertinentes, que demonstrem o desenvolvimento da solução escolhida, de forma a fornecer visão global da obra e identificar todos os seus elementos constitutivos com clareza;</t>
  </si>
  <si>
    <t>2.1.16.1.h</t>
  </si>
  <si>
    <t>A comprovação de ter providenciado, junto ao CREA/RJ, a Anotação de Responsabilidade Técnica – ART, ou junto ao CAU/RJ, o Registro de Responsabilidade Técnica – RRT do Projeto Básico, quando o objeto licitado o exigir, consoante o disposto no art. 7º, da Resolução CONFEA nº 361/91 e/ou no art. 45 da Lei Federal nº 12.378/10;</t>
  </si>
  <si>
    <t>2.1.16.1.i</t>
  </si>
  <si>
    <t>Licença ambiental ou termo de sua inexigibilidade obtido junto ao órgão ambiental competente para comprovação do adequado tratamento do impacto ambiental do empreendimento objeto da licitação;</t>
  </si>
  <si>
    <t>2.1.16.1.j</t>
  </si>
  <si>
    <t>Técnicas quantitativas de estimação das unidades e das quantidades estimadas no orçamento, em função do consumo e utilização prováveis e/ou memória de cálculo de quantidades, detalhando fórmulas, conversões de unidades e fonte de dados utilizados.</t>
  </si>
  <si>
    <t>TRM - compras</t>
  </si>
  <si>
    <t>2.1.16.2.a</t>
  </si>
  <si>
    <t>Especificação completa do(s) bem(ns) a ser(em) adquirido(s), sem indicação de marca, nos termos do art. 15, §7º, incisos I, da Lei Federal nº 8.666/93;</t>
  </si>
  <si>
    <t>2.1.16.2.b</t>
  </si>
  <si>
    <t>Definição das unidades e das quantidades a serem adquiridas, com a indicação da respectiva técnica de estimação em função do consumo e utilização prováveis, e/ou memória de cálculo de quantidades, nos termos do art.15, §7º, incisos II, da Lei Federal nº 8.666/93;</t>
  </si>
  <si>
    <t>2.1.16.2.c</t>
  </si>
  <si>
    <t>Orçamento estimado em planilhas de quantitativos que expresse a composição de todos os seus custos unitários (art. 40, § 2º, inciso II, c/c art. 7º, 2º, II, e §9º, da Lei Federal nº 8.666/93), com a indicação da respectiva data-base (mês/ano);</t>
  </si>
  <si>
    <t>2.1.16.2.d</t>
  </si>
  <si>
    <t>Demonstração da forma de entrega e o respectivo cronograma físico-financeiro;</t>
  </si>
  <si>
    <t>2.1.16.2.e</t>
  </si>
  <si>
    <t>Se realizadas em atendimento ao princípio da padronização, a cópia do ato administrativo de padronização, que imponha compatibilidade de especificações técnicas e de desempenho, observadas, quando for o caso, as condições de manutenção, assistência técnica e garantia oferecidas;</t>
  </si>
  <si>
    <t>2.1.16.2.f</t>
  </si>
  <si>
    <t>Técnicas quantitativas de estimação das unidades e das quantidades estimadas no orçamento em função do consumo e utilização prováveis e/ou memória de cálculo de quantidades, detalhando fórmulas, conversões de unidades e fonte de dados utilizados;</t>
  </si>
  <si>
    <t>TRM - serviços em geral</t>
  </si>
  <si>
    <t>2.1.16.3.a</t>
  </si>
  <si>
    <t>Projeto básico, termo de referência ou equivalente, elaborado nos termos do art. 6º, inciso IX, da Lei Federal nº 8.666/93, e o projeto executivo, se for o caso, encaminhados com a identificação do responsável técnico pela sua elaboração;</t>
  </si>
  <si>
    <t>2.1.16.3.b</t>
  </si>
  <si>
    <t>Técnicas quantitativas de estimação das unidades e das quantidades de serviços a serem adquiridos em função da demanda e utilização prováveis e/ou memória de cálculo de quantidades;</t>
  </si>
  <si>
    <t>2.1.16.3.c</t>
  </si>
  <si>
    <t>2.1.16.3.d</t>
  </si>
  <si>
    <t>2.1.16.3.e</t>
  </si>
  <si>
    <t>TRM - Concurso Público</t>
  </si>
  <si>
    <t>2.1.16.4.a</t>
  </si>
  <si>
    <t>2.1.16.4.b</t>
  </si>
  <si>
    <t>Justificativa da contratação:</t>
  </si>
  <si>
    <t>2.1.16.4.b.1</t>
  </si>
  <si>
    <t>Justificativa da necessidade de contratação datada e assinada pelo responsável da área demandante.</t>
  </si>
  <si>
    <t>2.1.16.4.b.2</t>
  </si>
  <si>
    <t>Informação sobre os fatos geradores das vagas oferecidas, tais como óbito, aposentadoria, exoneração, caso não haja aumento de despesas.</t>
  </si>
  <si>
    <t>2.1.16.4.c</t>
  </si>
  <si>
    <t>Minuta do edital ou regulamento do concurso.</t>
  </si>
  <si>
    <t>2.1.16.4.d</t>
  </si>
  <si>
    <t>Autorização pelo Titular do órgão ou entidade para a contratação proposta.</t>
  </si>
  <si>
    <t>2.1.16.4.e</t>
  </si>
  <si>
    <t>Declaração do órgão de controle interno setorial ou ordenador da despesa informando sobre o cumprimento dos requisitos previstos no art. 17 da Lei Complementar nº 101/2000:</t>
  </si>
  <si>
    <t>2.1.16.4.e.1</t>
  </si>
  <si>
    <t>Estimativa de impacto orçamentário e financeiro no exercício em que entrar em vigor e nos 2 subsequentes.</t>
  </si>
  <si>
    <t>2.1.16.4.e.2</t>
  </si>
  <si>
    <t>Adequação orçamentária e financeira com a lei orçamentária anual (LOA) e compatibilidade com o plano plurianual (PPA) e a lei de diretrizes orçamentária (LDO), informando que o aumento de gastos gerado ficará dentro dos limites das despesas de pessoal, ressalvados os serviços corriqueiros, usuais, contínuos e permanentes.</t>
  </si>
  <si>
    <t>2.1.16.4.e.3</t>
  </si>
  <si>
    <t>2.1.16.4.e.4</t>
  </si>
  <si>
    <t>Não afetação das metas de resultados fiscais da lei de diretrizes orçamentária (LDO);</t>
  </si>
  <si>
    <t>2.1.16.4.e.5</t>
  </si>
  <si>
    <t>Compensação do aumento de gastos pelo aumento permanente de receita ou pela redução permanente de despesa.</t>
  </si>
  <si>
    <t>2.1.16.4.f</t>
  </si>
  <si>
    <t>Cópia das Leis que criaram os cargos ofertados no concurso em tela.</t>
  </si>
  <si>
    <t>2.1.16.4.g</t>
  </si>
  <si>
    <t>Atribuição dos cargos.</t>
  </si>
  <si>
    <t>2.1.16.4.h</t>
  </si>
  <si>
    <t>Planilha com demonstrativo de cálculo detalhado da estimativa do impacto orçamentário-financeiro.</t>
  </si>
  <si>
    <t>1.2</t>
  </si>
  <si>
    <t>Demandas dos órgãos de controle</t>
  </si>
  <si>
    <t>1.2.1</t>
  </si>
  <si>
    <r>
      <t xml:space="preserve">Inobservância às eventuais determinações, recomendações e/ou tomadas de contas dos órgãos de controle externo (TCE/RJ e MP/RJ), bem como de representações juntos aos mesmos, além de auditorias realizadas pela CGM Niterói relacionadas ao objeto da licitação, quando as decisões dos órgãos de controle ainda estiverem </t>
    </r>
    <r>
      <rPr>
        <u/>
        <sz val="18"/>
        <rFont val="Times New Roman"/>
        <family val="1"/>
      </rPr>
      <t>em andamento</t>
    </r>
    <r>
      <rPr>
        <sz val="18"/>
        <rFont val="Times New Roman"/>
        <family val="1"/>
      </rPr>
      <t>.</t>
    </r>
  </si>
  <si>
    <t>1.2.2</t>
  </si>
  <si>
    <r>
      <t>Inobservância às eventuais determinações, recomendações e/ou tomadas de contas dos órgãos de controle externo (TCE/RJ e MP/RJ), bem como de representações juntos aos mesmos, além de auditorias realizadas pela CGM Niterói relacionadas ao objeto da licitação, após o</t>
    </r>
    <r>
      <rPr>
        <u/>
        <sz val="18"/>
        <rFont val="Times New Roman"/>
        <family val="1"/>
      </rPr>
      <t xml:space="preserve"> trânsito em julgado</t>
    </r>
    <r>
      <rPr>
        <sz val="18"/>
        <rFont val="Times New Roman"/>
        <family val="1"/>
      </rPr>
      <t xml:space="preserve"> das decisões dos órgãos de controle.</t>
    </r>
  </si>
  <si>
    <t>1.3</t>
  </si>
  <si>
    <t>Demandas do cidadão</t>
  </si>
  <si>
    <t>1.3.1</t>
  </si>
  <si>
    <t>Não atendimento de forma efetiva e  tempestiva  às  demandas dos cidadãos relacionadas aos  procedimentos  em  tela, recebidas através dos canais de ouvidoria.</t>
  </si>
  <si>
    <t>1.4</t>
  </si>
  <si>
    <t>Proprietário do risco</t>
  </si>
  <si>
    <t>1.4.1</t>
  </si>
  <si>
    <t>Não exercício, pela autoridade máxima do órgão ou da entidade, de sua responsabilidade como proprietário ou gestor dos riscos identificados neste GIR 003.</t>
  </si>
  <si>
    <t>1.5</t>
  </si>
  <si>
    <t>Sistema Integrado de Gestão Fiscal - SIGFIS</t>
  </si>
  <si>
    <t>1.5.1</t>
  </si>
  <si>
    <t xml:space="preserve">Não inserir ou inserir intempestivamente os editais celebrados no SIGFIS, em desconformidade com a Deliberação TCE-RJ nº 312/20. </t>
  </si>
  <si>
    <t>1.6</t>
  </si>
  <si>
    <t>Plano de Integridade</t>
  </si>
  <si>
    <t>1.6.1</t>
  </si>
  <si>
    <t>Não elaboração, entrega e publicização das ações do Plano de Integridade – Previne Niterói (biênio 2023/2024), conforme disposto na Lei Municipal nº 3.466/2020, que estabelece a Política de Promoção de Integridade e Compliance no âmbito do Município de Niterói, e do Decreto Municipal nº 13.877/2021, que regulamenta a expansão do Previne Niterói para toda a Administração Direta e Indireta do Município.</t>
  </si>
  <si>
    <t>2.2</t>
  </si>
  <si>
    <t>Planejamento/
Estudos técnicos preliminares</t>
  </si>
  <si>
    <t>2.2.1</t>
  </si>
  <si>
    <t>Licitação sem planejamento e/ou sem estudos técnicos preliminares, em desacordo com o art. 6º, IX, da Lei nº 8.666/93.</t>
  </si>
  <si>
    <t>2.3</t>
  </si>
  <si>
    <t>Caracterização do objeto</t>
  </si>
  <si>
    <t>2.3.1</t>
  </si>
  <si>
    <t>Definição do objeto de forma insuficiente e sem identificação das reais necessidades da Administração, em desacordo com  o art. 6º, IX e art. 7º,§ 4o , da Lei nº 8.666/93.</t>
  </si>
  <si>
    <t>2.3.2</t>
  </si>
  <si>
    <t>Falta de indicação expressa informando se o objeto caracteriza obra ou serviço, conforme as definições previstas no art. 6º , I e II da Lei nº 8.666/93 (ou art. 6º, XI e XII, da Lei nº 14.133/2021).</t>
  </si>
  <si>
    <t>2.4</t>
  </si>
  <si>
    <t>Projeto Básico</t>
  </si>
  <si>
    <t>2.4.1</t>
  </si>
  <si>
    <t>Elaboração do projeto básico ou termo de referência em desacordo com o Art. 6º, IX, “a” a “f” , Art. 12 e Art. 13, I, da Lei nº 8.666/93 (ou art. 6º, XXIII e XXV, da Lei Nº 14.133/2021).</t>
  </si>
  <si>
    <t>2.4.2</t>
  </si>
  <si>
    <t>Ausência de informações no termo de referência, projeto básico e/ou edital acerca do critério de julgamento e adjudicação do objeto, nos termos do art. 40, VII e art. 45, § 1o, da Lei nº 8.666/93 (ou art. 25 da Lei nº 14.133/2021).</t>
  </si>
  <si>
    <t>2.4.3</t>
  </si>
  <si>
    <t>Contratação de empresa para elaboração de projeto básico por meio da modalidade “convite” e tipo de licitação “ menor preço”, em desacordo com o art. 13, § 1o, da Lei nº 8.666/93 (ou art. 6º, XVIII, XXXIX, e art. 29 da Lei nº 14.133/2021).</t>
  </si>
  <si>
    <t>2.5</t>
  </si>
  <si>
    <t>Modalidade de licitação</t>
  </si>
  <si>
    <t>2.5.1</t>
  </si>
  <si>
    <t>Definição da modalidade de licitação em desacordo com o art. 22 da Lei nº 8.666/93 (ou art. 28 Lei  nº 14.133/2021)  ou com  o art. 1º da Lei nº 10.520/2002.</t>
  </si>
  <si>
    <t>2.6</t>
  </si>
  <si>
    <t>Pregão</t>
  </si>
  <si>
    <t>2.6.1</t>
  </si>
  <si>
    <t>Utilização do pregão presencial em detrimento do pregão eletrônico sem apresentação de justificativa plausível, conforme orientação do TCE/RJ (Processo TCE/RJ nº 213.626-5/2020 e Acórdão TCU 2.174/2012-Plenário e 11.197/2011-2ª Câmara).</t>
  </si>
  <si>
    <t>2.7</t>
  </si>
  <si>
    <t>Parcelamento do objeto</t>
  </si>
  <si>
    <t>2.7.1</t>
  </si>
  <si>
    <t>Ausência de parcelamento do objeto, ainda que haja viabilidade técnica e econômica, em desacordo com o art. 23, §1º, da Lei nº 8.666/93 e da Súmula nº 247 TCU.</t>
  </si>
  <si>
    <t>2.8</t>
  </si>
  <si>
    <t>Fracionamento de despesa</t>
  </si>
  <si>
    <t>2.8.1</t>
  </si>
  <si>
    <t>Fracionamento da despesa, em desacordo com o art. 23, §2º e §5º da Lei nº 8.666/93.</t>
  </si>
  <si>
    <t>2.9</t>
  </si>
  <si>
    <t xml:space="preserve">Registro de Preços </t>
  </si>
  <si>
    <t>2.9.1</t>
  </si>
  <si>
    <t>Utilização do Sistema de Registro de Preços em hipótese não prevista no art. 2º do Decreto Municipal nº 10.005/2006.</t>
  </si>
  <si>
    <t>2.10</t>
  </si>
  <si>
    <t>Reajuste</t>
  </si>
  <si>
    <t>2.10.1</t>
  </si>
  <si>
    <t>Ausência  de cláusula  contratual dispondo  expressamente sobre o reajuste, nos termos do art. 55, III, da Lei nº 8.666/93 (ou art. 92, V, da Lei nº 14.133/2021) e do Enunciado nº 11 da PGM Niterói. Obs.: a ausência desta cláusula impedirá futuros procedimentos de reajuste.</t>
  </si>
  <si>
    <t>2.11</t>
  </si>
  <si>
    <t>Prorrogação</t>
  </si>
  <si>
    <t>2.11.1</t>
  </si>
  <si>
    <t>Ausência de cláusula contratual dispondo expressamente sobre a possibilidade de prorrogação do contrato, nos termos do art. 57 da Lei nº 8.666/93. Obs.: a ausência desta cláusula impedirá futuros procedimentos de prorrogação.</t>
  </si>
  <si>
    <t>2.12</t>
  </si>
  <si>
    <t>Garantia</t>
  </si>
  <si>
    <t>2.12.1</t>
  </si>
  <si>
    <t>Ausência  de cláusula  contratual dispondo  expressamente sobre a exigência de garantia desacompanhada de justificativa plausível,  nos termos  do art. 56 § 1º e § 2º da Lei nº 8.666/93 (ou art. 92, XII, da Lei nº 14.133/2021).</t>
  </si>
  <si>
    <t>2.13</t>
  </si>
  <si>
    <t>Pagamento e entrega do objeto</t>
  </si>
  <si>
    <t>2.13.1</t>
  </si>
  <si>
    <t>Cláusula contratual contendo informações genéricas sobre pagamento e prazo de entrega e/ou em desacordo com  o termo de referência, cronograma físico-financeiro e/ou demais documentos contidos em processo administrativo.</t>
  </si>
  <si>
    <t>2.14</t>
  </si>
  <si>
    <t>Prazo do contrato</t>
  </si>
  <si>
    <t>2.14.1</t>
  </si>
  <si>
    <t>Cláusula contratual que disponha sobre o prazo dos contratos ultrapassando a vigência dos créditos orçamentários, em desacordo com o art. 57 da Lei nº 8.666/93 (art. 105 ao art 114, da Lei nº 14.133/2021).</t>
  </si>
  <si>
    <t>2.14.2</t>
  </si>
  <si>
    <t>Cláusula contratual dispondo que o prazo de vigência será contado a partir da assinatura do contrato e não da publicação. (Parecer PGM 12/SPCES/PPLC/2021 - Visto/nº 25/MVSC/PPLC/2021  Proc. 090000415/2020 - art. 54 da Lei nº 8.666/93 e art. 132, § 3º do Código Civil).</t>
  </si>
  <si>
    <t>2.15</t>
  </si>
  <si>
    <t>Instrumento contratual</t>
  </si>
  <si>
    <t>2.15.1</t>
  </si>
  <si>
    <t>Ausência de termo de contrato em caso de objeto  cuja entrega não seja realizada de forma imediata e integral e de que resultem obrigações futuras, inclusive assistência técnica, nos termos do art. 62, § 4o, da Lei nº 8.666/93 (ou art. 95, II, da Lei nº 14.133/2021).</t>
  </si>
  <si>
    <t>2.16</t>
  </si>
  <si>
    <t>Acessibilidade</t>
  </si>
  <si>
    <t>2.16.1</t>
  </si>
  <si>
    <t>Não observar as regras de acessibilidade para pessoas com deficiência e/ou mobilidade reduzida, na concepção e execução do planejamento e da urbanização das vias públicas, dos parques e dos demais espaços de uso público, desrespeitando o Art. 4º da Lei Municipal nº 3.310/2015.</t>
  </si>
  <si>
    <t>8.1</t>
  </si>
  <si>
    <t>Due Diligence</t>
  </si>
  <si>
    <t>8.1.7</t>
  </si>
  <si>
    <t xml:space="preserve">Ao realizar a atividade de Due Diligence, não verificar a existência de impropriedades e/ou irregularidades sobre a situação das empresas a serem contratadas.  </t>
  </si>
  <si>
    <t xml:space="preserve">1. Do Modelo das 3 linhas do The IIA, recomendado pelo Banco Mundial, e da Análise do Impacto do risco na Gestão Pública: </t>
  </si>
  <si>
    <t>As contratações públicas deverão submeter-se a práticas contínuas e permanentes de gestão de riscos e de controle preventivo (Lei 14.133/21, art. 169), sob responsabilidade da alta administração do órgão ou entidade (art. 169, § 1º), sujeitando-se às seguintes linhas:
I - primeira linha, integrada por servidores e empregados públicos, agentes de licitação e autoridades que atuam na estrutura de governança do órgão ou entidade;
II - segunda linha, integrada pelas unidades de assessoramento jurídico e de controle interno do próprio órgão ou entidade;
III - terceira linha, integrada pelo órgão central de controle interno da Administração e pelo tribunal de contas.</t>
  </si>
  <si>
    <t>Importante destacar que a PROBABILIDADE diz respeito à ocorrência do risco, isto é, pouco provável, provável e muito provável, enquanto o IMPACTO é classificado conforme a tabela.</t>
  </si>
  <si>
    <t>Impacto do risco</t>
  </si>
  <si>
    <t>Descrição</t>
  </si>
  <si>
    <t>Comunicação</t>
  </si>
  <si>
    <t>Baixo</t>
  </si>
  <si>
    <t>Quando constatada simples impropriedade formal, havendo possibilidade de saneamento pelo gestor.</t>
  </si>
  <si>
    <t>Ao gestor/ordenador de despesa do órgão ou entidade.</t>
  </si>
  <si>
    <t>Médio</t>
  </si>
  <si>
    <t>Quando a opinião da CGM diverge parcialmente dos autos, havendo possibilidade de saneamento do risco detectado. Caso o gestor prossiga sem o saneamento, existe a possibilidade de potencial dano à administração.</t>
  </si>
  <si>
    <t>Alto</t>
  </si>
  <si>
    <t>Quando a opinião da CGM diverge totalmente dos autos, sem possibilidade de saneamento. Caso o gestor prossiga, configurará potencial dano ao erário.</t>
  </si>
  <si>
    <t>Ao gestor/ordenador de despesa do órgão ou entidade, à Secretaria Executiva e ao Chefe do Poder Executivo.</t>
  </si>
  <si>
    <r>
      <rPr>
        <b/>
        <u/>
        <sz val="16"/>
        <rFont val="Times New Roman"/>
        <family val="1"/>
      </rPr>
      <t>Referências</t>
    </r>
    <r>
      <rPr>
        <b/>
        <sz val="16"/>
        <rFont val="Times New Roman"/>
        <family val="1"/>
      </rPr>
      <t>:</t>
    </r>
    <r>
      <rPr>
        <sz val="16"/>
        <rFont val="Times New Roman"/>
        <family val="1"/>
      </rPr>
      <t xml:space="preserve"> Lei 14.133/21, arts. 59, I, 64, § 2º, e 169; e Acórdão nº 357/2015 – Plenário TCU</t>
    </r>
  </si>
  <si>
    <t>A matriz de riscos é uma ferramenta de supervisão, utilizada pela CGM, para avaliar como o gestor gerencia seus próprios riscos, desde a identificação à mitigação. Dessa forma, através da consultoria prestada, avaliamos o tamanho do risco e orientamos o gestor a adoção de providências para saneamento.  Nesse sentido, a matriz abaixo apresenta os riscos detectados nos objetos de avaliação na Nota Técnica em apreço como "parcialmente" e "sim".</t>
  </si>
  <si>
    <t>Probabilidade</t>
  </si>
  <si>
    <t>1 - Pouco provável</t>
  </si>
  <si>
    <t>2 - Provável</t>
  </si>
  <si>
    <t>3 - Muito provável</t>
  </si>
  <si>
    <t>Impacto</t>
  </si>
  <si>
    <t>3 - Alto</t>
  </si>
  <si>
    <t>2 - Médio</t>
  </si>
  <si>
    <t>1 - Baixo</t>
  </si>
  <si>
    <t>Total de riscos detectados na matriz como "sim" ou "parcialmente":</t>
  </si>
  <si>
    <t>2. Riscos avaliados pela CGM, de forma independente e objetiva, que deverão ser mitigados pela Alta Administração do Órgão/Entidade e/ou, quando permitidas pelas normas, apresentadas justificativas fundamentadas com evidências (normas, documentação comprobatória, pareceres jurídicos):</t>
  </si>
  <si>
    <t>3. Riscos avaliados pela CGM, de forma independente e objetiva, como de alto impacto na administração:</t>
  </si>
  <si>
    <t>4. Observações/Recomendações Adicionais: Inserir tempestivamente os dados e documentos relativos aos editais de licitação e demais atos (acordos, ajustes, convênios, aditamentos, desapropriações, dispensas, inexigibilidades e etc.) no Sistema Integrado de Gestão Fiscal - SIGFIS,  nos termos da Deliberação TCE-RJ n° 312/20.</t>
  </si>
  <si>
    <t>5. Considerações Gerais:</t>
  </si>
  <si>
    <t>5.1. Inicialmente, importante atentar para a Lei Municipal nº 3.466, de 09 de janeiro de 2020, que institui a Política de Promoção de Integridade e Compliance do Município de Niterói, para reduzir os riscos inerentes à gestão, provendo maior segurança e transparência em sua execução; aperfeiçoar a estrutura de governança pública, riscos e controles da Administração Pública municipal e fomentar a inovação e a adoção de boas práticas de gestão pública;</t>
  </si>
  <si>
    <t>5.2. Convém destacar o Decreto Municipal nº 13.425/2019, que dispõe sobre a Política de Gestão de Riscos do Poder Executivo do Município de Niterói para contribuir no fortalecimento da promoção de integridade e de Compliance no Município de Niterói;</t>
  </si>
  <si>
    <t>5.3. É válido ressaltar sobre a Portaria CGM nº 003/CGM/2021 e o estabelecido no Decreto Municipal nº 13.704/2020, sobre a obrigatoriedade de utilização de guias para identificação de riscos – GIR, bem como as formas de mitigação de riscos, no âmbito do Município de Niterói. O Guia de Identificação de Riscos – GIR 003, (iniciativa da CGM desde 2021, já contemplando o Modelo das 3 Linhas), a ser utilizado pelo gestor e ordenador de despesas, com o objetivo de auxiliar no gerenciamento dos principais riscos e sugerir suas mitigações nas licitações e contratações, bem como apoiar a governança; assegurar o alinhamento das licitações ao Planejamento Estratégico e às leis orçamentárias; estimular a transparência organizacional; proteger e agregar valor à Gestão Pública; fortalecer a Accountability; submeter as contratações públicas à práticas contínuas e permanentes de gestão de riscos e de controle preventivo; aumentar a impessoalidade na tramitação de processos; promover um ambiente íntegro e confiável; minimizar as demandas dos órgãos de fiscalização e controle externo.</t>
  </si>
  <si>
    <t>5.4. É importante salientar que o Decreto Municipal nº 13.369/2019 cria as Unidades de Controle Interno Setorial (UCIS) obrigatoriamente nas entidades da Administração Indireta e opcionalmente nos órgãos da Administração Direta e Regionais, integrando o sistema de controle interno do Poder Executivo Municipal - SCI, com objetivo de fortalecer, adotar mecanismos e procedimentos orientados ao desempenho de atribuições de controle interno, articulados a partir do órgão central.</t>
  </si>
  <si>
    <t>5.5. Nos termos da Portaria CGM nº 04/2019 e do Decreto Municipal nº 13.269/2019, que dispõe sobre os Termos de Requisitos Mínimos (TRMs), de utilização obrigatória pelo ordenador de despesas (gestor da pasta), de forma padronizada, validado pelos responsáveis pelo Controle Interno Setorial, o TRM, tem como objetivo estabelecer os requisitos mínimos imprescindíveis à instrução dos processos, com critérios quanto à legalidade, transparência, integridade, economicidade, idoneidade, entre outros, o que não exime os órgãos e as entidades da Administração Pública de complementarem a instrução de acordo com as demais legislações aplicáveis à matéria, tempestivamente. Os campos referentes aos requisitos mínimos devem ser preenchidos corretamente com a indicação somente do número da página correspondente ao documento anexado aos autos, devendo ser utilizada sempre a última versão do Termo, disponibilizada no site da Prefeitura e da CGM. Ademais, a instrução processual deverá conter documentação hábil e fidedigna, devidamente assinada pelos responsáveis, considerando que o não cumprimento dos requisitos estabelecidos nos TRMs e das recomendações propostas nesta Nota Técnica poderá acarretar sanções civis, administrativas e penais ao Gestor.</t>
  </si>
  <si>
    <t>5.6. Conforme o Decreto Municipal 14.744/2023 “a atividade de consultoria é uma atividade de auditoria interna governamental que consiste em assessoramento, aconselhamento e serviços relacionados, prestados em decorrência de solicitação específica do órgão ou entidade da Administração Pública, cuja natureza e escopo são acordados previamente e que se destinam a adicionar valor e a aperfeiçoar os processos de governança, de gerenciamento de riscos e a implementação de controles internos na organização, sem que o auditor interno governamental assuma qualquer responsabilidade que seja da administração da Unidade Auditada”.</t>
  </si>
  <si>
    <t>5.7. Caberá à Controladoria Geral do Município (CGM) prestar, de forma prévia à análise da CPFGF, consultoria ao gestor e ao ordenador de despesas, proprietário dos riscos conforme artigos 4º e 5º do Decreto nº 13.425/2019, para avaliação, supervisão e orientação quanto à gestão do risco no âmbito do Poder Executivo, com intuito de aumentar a transparência, fortalecer a conformidade, ampliar a economicidade, prevenir riscos fiscais e corrigir desvios que possam afetar o equilíbrio das contas públicas, assistindo técnica e opinativamente, sem que o auditor interno assuma qualquer responsabilidade que seja da gestão. A consultoria prévia será realizada considerando as informações disponíveis até o momento em que provocada, a partir da base documental constante dos autos até então. Após a consultoria o processo será devolvido ao órgão ou à entidade de origem, cabendo ao gestor, a elaboração e implementação de ações que mitiguem os riscos de integridade relacionados a licitações e contratações de acordo com o art. 5º do Decreto Municipal nº 14.397/2022.</t>
  </si>
  <si>
    <t>5.8. Qualquer alteração deverá ser registrada nos autos, uma vez que poderá ser objeto de futuras auditorias do Tribunal de Contas, bem como auditorias operacionais por parte desta Controladoria.</t>
  </si>
  <si>
    <t>5.9. É digno de nota o pronunciamento da PGM na Promoção nº 03/RPM/PGA/2021 exarada no bojo do Processo nº 200001754/2018, nos seguintes termos: "as recomendações da CGM, quanto as da PGM, não possuem caráter vinculante ao Gestor Público, que possui discricionariedade para avaliar todo o contexto envolvido para tomar a decisão mais eficiente no prisma da sua atribuição, sopesando o interesse público demandado com as recomendações técnicas trazidas pelos órgãos de controle".</t>
  </si>
  <si>
    <t>5.10. Nesse mesmo sentido, o recente Acórdão nº 1270/2023, formulado pelo Tribunal de Contas da União - TCU -, reiterou a responsabilidade da alta Administração pela governança das contratações, também prevista expressamente na nova lei de licitações (Lei Federal nº 14.133/2021), assim recomenda-se à alta gestão implantar processos e estruturas, inclusive de gerenciamento  de riscos, com a tomada de providências para melhorar o controle interno, com o objetivo de avaliar, direcionar e monitorar os processos licitatórios e as respectivas contratações.</t>
  </si>
  <si>
    <t xml:space="preserve">5.11. Cabe, ainda, salientar que a inobservância de recomendações relacionadas aos riscos apontados pelos Órgãos de Controle podem ensejar a responsabilização do gestor (Julgado do TCE-RJ no processo nº 210.658-1/2022). Em tempo, registre-se que eventuais atos de corrupção podem ensejar a responsabilização objetiva administrativa e civil de pessoas jurídicas conforme Lei Federal nº 12.846/2013. Ademais, o e. Tribunal de Contas do Estado do Rio de Janeiro possui entendimento que eventuais irregularidades encontradas podem ser imputadas ao agente que lhe deu causa (v.g., processo nº 217.203-2/2019), razão pela qual recomenda-se, novamente, a plena observância dos preceitos legais por todos os agentes públicos que atuem no presente. </t>
  </si>
  <si>
    <t>5.12. Importante que o gestor/ordenador de despesas, proprietário dos riscos, atue no gerenciamento de riscos de forma prévia ao encaminhamento dos processos, com o auxílio do GIR003 relacionado exclusivamente à licitações e contratações (Lei 8.666/93) e da Metodologia Previne, elaborada pela CGM com a colaboração das Secretarias: SMF, SMA e SEPLAG, disponível em: http://www.controladoria.niteroi.rj.gov.br/almanaques-manuais-e-protocolos/manuais.</t>
  </si>
  <si>
    <t>5.13. Importante destacar que Niterói tem um Sistema de Controle Interno cujo Decreto 13.425/2019 estabelece que compete a CGM “supervisionar, coordenar e orientar a gestão de risco no âmbito do Poder Executivo”, incumbindo aos órgaos e entidades a responsabiidade de:  i) assegurar que o risco seja gerenciado de acordo com a Política de Gestão de Riscos da Prefeitura Municipal de Niterói; ii) monitorar, em conjunto com as unidades de controle interno setorial, o risco ao longo do tempo, de modo a garantir que as respostas adotadas resultem na manutenção do risco em níveis adequados, de acordo com a Política de Gestão de Riscos; iii) garantir que as informações adequadas sobre o risco estejam disponíveis de forma transparente.  O conceito de Controle Interno, definido pelo COSO I,  é o “Um processo integral que é efetuado por uma entidade gestora e personalizada, e desenhado para captar riscos e fornecer garantia razoável de que, na prossecução da missão da entidade, os seguintes objetivos gerais estão sendo alcançados: (i) execução ordenada, ética, econômica, operações eficientes e efetivas; (ii) cumprimento de obrigações de accountability; (iii) cumprir com as leis e regulamentos aplicáveis; (iv) salvaguarda de recursos contra perdas, uso indevido e danos”. (INTOSAI, 9100, p. 6, tradução World Bank).</t>
  </si>
  <si>
    <r>
      <t xml:space="preserve">5.14. </t>
    </r>
    <r>
      <rPr>
        <b/>
        <sz val="18"/>
        <rFont val="Times New Roman"/>
        <family val="1"/>
      </rPr>
      <t>Em caso de riscos detectados</t>
    </r>
    <r>
      <rPr>
        <sz val="18"/>
        <rFont val="Times New Roman"/>
        <family val="1"/>
      </rPr>
      <t xml:space="preserve">, caso decida pelo prosseguimento do feito, cabe à autoridade máxima, </t>
    </r>
    <r>
      <rPr>
        <b/>
        <sz val="18"/>
        <rFont val="Times New Roman"/>
        <family val="1"/>
      </rPr>
      <t>gestor/ordenador de despesas</t>
    </r>
    <r>
      <rPr>
        <sz val="18"/>
        <rFont val="Times New Roman"/>
        <family val="1"/>
      </rPr>
      <t xml:space="preserve">, conforme Decreto Municipal nº 11.316/2013 e </t>
    </r>
    <r>
      <rPr>
        <b/>
        <sz val="18"/>
        <rFont val="Times New Roman"/>
        <family val="1"/>
      </rPr>
      <t>proprietário dos riscos</t>
    </r>
    <r>
      <rPr>
        <sz val="18"/>
        <rFont val="Times New Roman"/>
        <family val="1"/>
      </rPr>
      <t>, nos termos do Decreto Municipal nº 13.425/2019, em conjunto com a Unidade de Controle Interno de seu órgão/entidade, conforme Decreto Municipal nº 13.369/2019, o efetivo gerenciamento do risco, ou, quando permitida,</t>
    </r>
    <r>
      <rPr>
        <b/>
        <sz val="18"/>
        <rFont val="Times New Roman"/>
        <family val="1"/>
      </rPr>
      <t xml:space="preserve"> justificativa devidamente fundamentada em evidências (normas, pareceres jurídicos, documentação comprobatória), dispensada nova oitiva desta CGM</t>
    </r>
    <r>
      <rPr>
        <sz val="18"/>
        <rFont val="Times New Roman"/>
        <family val="1"/>
      </rPr>
      <t xml:space="preserve">.  Alerta-se, contudo, a possibilidade de realização de auditorias internas </t>
    </r>
    <r>
      <rPr>
        <i/>
        <sz val="18"/>
        <rFont val="Times New Roman"/>
        <family val="1"/>
      </rPr>
      <t>a posteriori</t>
    </r>
    <r>
      <rPr>
        <sz val="18"/>
        <rFont val="Times New Roman"/>
        <family val="1"/>
      </rPr>
      <t>, a fim de verificar a forma como o gestor gerencia seus próprios riscos, a estrutura e atuação das Unidades de Controle Interno, bem como a melhoria da governança de suas aquisições e contratações. Se constatada a configuração de dano à Administração, serão remetidas ao Ministério Público competente cópias dos documentos cabíveis para a apuração dos ilícitos de sua competência (Lei Federal 14.133/2021, art. 169, § 3º, II)</t>
    </r>
  </si>
  <si>
    <t>Assinatura Consultor/CAP</t>
  </si>
  <si>
    <t>Referência: Nota Técnica n°</t>
  </si>
  <si>
    <t>6. Do Encaminhamento:</t>
  </si>
  <si>
    <t>Ao órgão/entidade:</t>
  </si>
  <si>
    <t>Niterói, .... de ....... de 2023.</t>
  </si>
  <si>
    <t>De acordo,</t>
  </si>
  <si>
    <t>Beverly Maria Coutinho da Motta 
Subsecretária/CGM
Matr. 237.188-8</t>
  </si>
  <si>
    <t>DISPENSA</t>
  </si>
  <si>
    <t>PROCEDIMENTO DE DISPENSA DE LICITAÇÃO</t>
  </si>
  <si>
    <t>REQUISITO MÍNIMO</t>
  </si>
  <si>
    <t>8.2</t>
  </si>
  <si>
    <t>8.3</t>
  </si>
  <si>
    <t>8.4</t>
  </si>
  <si>
    <t>Termo de Referência ou Projeto Básico, datados e assinados pelo responsável da área demandante.</t>
  </si>
  <si>
    <t>8.5</t>
  </si>
  <si>
    <t>Planilha com detalhamento de quantitativos e preços unitários.</t>
  </si>
  <si>
    <t>8.6</t>
  </si>
  <si>
    <t>Justificativa da razão da escolha do fornecedor ou executante, conforme art. 26, inciso II da Lei 8.666/93.</t>
  </si>
  <si>
    <t>8.7</t>
  </si>
  <si>
    <t>Justificativa do preço, conforme inciso III, do parágrafo único do art. 26 da Lei 8.666/93.</t>
  </si>
  <si>
    <t>8.8</t>
  </si>
  <si>
    <t>Documentação básica referente à habilitação da contratada, nos termos dos arts. 27 a 31 da Lei 8.666/93, e legislação específica.</t>
  </si>
  <si>
    <t>8.9</t>
  </si>
  <si>
    <t>Minuta do Termo de Contrato, de acordo com o Decreto nº 11.466/2013, se couber, nos termos do art. 62 da Lei nº 8.666/93.</t>
  </si>
  <si>
    <t>8.10</t>
  </si>
  <si>
    <t>Previsão na minuta do contrato de que, comprovada a prática de ato lesivo à Administração Pública nos termos do art. 5 da Lei 12.846/13, o instrumento poderá ser rescindido sem prejuízo da aplicação de multa.</t>
  </si>
  <si>
    <t>8.11</t>
  </si>
  <si>
    <t>Minuta do comunicado da autoridade competente à autoridade superior, para ratificação e publicação na imprensa oficial, nos termos do art. 26 da Lei nº 8.666/93.</t>
  </si>
  <si>
    <t>8.12</t>
  </si>
  <si>
    <t>Minuta do Ratifico da autoridade superior, para publicação na imprensa oficial, nos termos do art. 26 da Lei nº 8.666/93.</t>
  </si>
  <si>
    <t>8.13</t>
  </si>
  <si>
    <t>Declaração de Conformidade do item 9 do TRM com as minutas-padrão estabelecidas pelo Decreto nº 11.466/2013.</t>
  </si>
  <si>
    <t>8.14</t>
  </si>
  <si>
    <t>Dados do Sistema Integrado de Registro (SIRCAD)  do CEIS/CNEP (Cadastro Nacional de Empresas Inidôneas e Suspensas e Cadastro Nacional das Empresas Punidas), atendendo às determinações da Lei 12.846/2013, nos endereços eletrônicos:
http://www.portaltransparencia.gov.br/sancoes/ceis
http://www.portaltransparencia.gov.br/sancoes/cnep.</t>
  </si>
  <si>
    <t>8.16.1</t>
  </si>
  <si>
    <t>Pesquisa de mercado para a devida comprovação da efetiva vantagem de contratação, observados os parâmetros cumulativos estabelecidos pelo Decreto Municipal nº 12.517/2017, ressalvadas as hipóteses e serviços  engenharia de obras ou alterações sem inserção de novo item:</t>
  </si>
  <si>
    <t>8.16.1.a</t>
  </si>
  <si>
    <t>8.16.1.b</t>
  </si>
  <si>
    <t>8.16.1.c</t>
  </si>
  <si>
    <t>8.16.1.d</t>
  </si>
  <si>
    <t>8.16.1.e</t>
  </si>
  <si>
    <t>8.16.2</t>
  </si>
  <si>
    <t>Justificativa da autoridade competente em razão da excepcional não aplicação dos parâmetros cumulativos previstos no item 15.1 do TRM (art. 6º do Decreto Municipal nº. 12.517/2017), ou;</t>
  </si>
  <si>
    <t>8.16.3</t>
  </si>
  <si>
    <t>Tabela oficial de preços em razão da não aplicação obrigatória dos parâmetros cumulativos previstos no item 15.1 às obras e aos serviços de engenharia (art. 14º do Decreto nº. 12.517/2017).</t>
  </si>
  <si>
    <t>8.17</t>
  </si>
  <si>
    <t>8.17.1</t>
  </si>
  <si>
    <t>Estimativa do impacto orçamentário-financeiro feito pela unidade requerente no exercício em que deva entrar em vigor e nos dois subsequentes - inciso I;</t>
  </si>
  <si>
    <t>8.17.2</t>
  </si>
  <si>
    <t>8.17.2.1</t>
  </si>
  <si>
    <t>8.17.3</t>
  </si>
  <si>
    <t>Anexação de e-mail com informe de recebimento, em planilha padrão do impacto orçamentário, que trata o item 16.1 do TRM, pela Subsecretaria de Orçamento da SEPLAG, conforme estabelecido no Decreto de abertura do exercício.</t>
  </si>
  <si>
    <t>8.18</t>
  </si>
  <si>
    <t>8.18.1</t>
  </si>
  <si>
    <t>8.18.2</t>
  </si>
  <si>
    <t>Declaração do ordenador de despesas de que se trata de despesa anteriormente contratada, referente a serviços contínuos e permanentes, destinadas à manutenção e funcionamento da Administração (no caso de licitação para dar continuidade a tais serviços, juntar aos autos, histórico de liquidação da despesa, cópia do Contrato ou do último Termo Aditivo em vigor, demonstrando que não haverá aumento de liquidação da despesa superior à correção monetária).</t>
  </si>
  <si>
    <t>8.19</t>
  </si>
  <si>
    <t>Previsão de reserva orçamentária que assegure o pagamento das obrigações decorrentes da execução contratual no exercício financeiro em curso, nos termos do art.7º, §2º, III e art.14, caput, Lei Federal nº 8.666/93, com indicação do PT, ND e FR.</t>
  </si>
  <si>
    <t>8.19.1</t>
  </si>
  <si>
    <t>8.19.2</t>
  </si>
  <si>
    <t>8.20</t>
  </si>
  <si>
    <t>Parecer do Setor Jurídico do órgão ou entidade da Administração Pública, ressalvados os casos do art. 24, incisos I e II da Lei federal nº 8.666/93.</t>
  </si>
  <si>
    <t>8.21</t>
  </si>
  <si>
    <t>Estudo Técnico Preliminar, nos termos do Decreto Municipal nº 14.012/2021, em se tratando de compra ou contratação de serviços de Tecnologia da Informação e Comunicação - TIC.</t>
  </si>
  <si>
    <t>8.22</t>
  </si>
  <si>
    <t>8.23.a</t>
  </si>
  <si>
    <t>8.23.b</t>
  </si>
  <si>
    <t>8.23.b.1</t>
  </si>
  <si>
    <t>8.23.b.2</t>
  </si>
  <si>
    <t>8.23.c</t>
  </si>
  <si>
    <t>8.23.d</t>
  </si>
  <si>
    <t>8.23.e</t>
  </si>
  <si>
    <t>8.23.e.1</t>
  </si>
  <si>
    <t>8.23.e.2</t>
  </si>
  <si>
    <t>8.23.e.3</t>
  </si>
  <si>
    <t>8.23.e.4</t>
  </si>
  <si>
    <t>8.23.e.5</t>
  </si>
  <si>
    <t>8.23.f</t>
  </si>
  <si>
    <t>8.23.g</t>
  </si>
  <si>
    <t>8.23.h</t>
  </si>
  <si>
    <r>
      <t xml:space="preserve">5.14. </t>
    </r>
    <r>
      <rPr>
        <b/>
        <sz val="18"/>
        <rFont val="Times New Roman"/>
        <family val="1"/>
      </rPr>
      <t>Em caso de riscos detectados</t>
    </r>
    <r>
      <rPr>
        <sz val="18"/>
        <rFont val="Times New Roman"/>
        <family val="1"/>
      </rPr>
      <t xml:space="preserve">, caso decida pelo prosseguimento do feito, cabe à autoridade máxima, </t>
    </r>
    <r>
      <rPr>
        <b/>
        <sz val="18"/>
        <rFont val="Times New Roman"/>
        <family val="1"/>
      </rPr>
      <t>gestor/ordenador de despesas</t>
    </r>
    <r>
      <rPr>
        <sz val="18"/>
        <rFont val="Times New Roman"/>
        <family val="1"/>
      </rPr>
      <t xml:space="preserve">, conforme Decreto Municipal nº 11.316/2013 e </t>
    </r>
    <r>
      <rPr>
        <b/>
        <sz val="18"/>
        <rFont val="Times New Roman"/>
        <family val="1"/>
      </rPr>
      <t>proprietário dos riscos</t>
    </r>
    <r>
      <rPr>
        <sz val="18"/>
        <rFont val="Times New Roman"/>
        <family val="1"/>
      </rPr>
      <t>, nos termos do Decreto Municipal nº 13.425/2019, em conjunto com a Unidade de Controle Interno de seu órgão/entidade, conforme Decreto Municipal nº 13.369/2019, o efetivo gerenciamento do risco, ou, quando permitida,</t>
    </r>
    <r>
      <rPr>
        <b/>
        <sz val="18"/>
        <rFont val="Times New Roman"/>
        <family val="1"/>
      </rPr>
      <t xml:space="preserve"> justificativa devidamente fundamentada em evidências (normas, pareceres jurídicos, documentação comprobatória), dispensada nova oitiva desta CGM</t>
    </r>
    <r>
      <rPr>
        <sz val="18"/>
        <rFont val="Times New Roman"/>
        <family val="1"/>
      </rPr>
      <t xml:space="preserve">.  Alerta-se, contudo, a possibilidade de realização de auditorias internas </t>
    </r>
    <r>
      <rPr>
        <i/>
        <sz val="18"/>
        <rFont val="Times New Roman"/>
        <family val="1"/>
      </rPr>
      <t>a posteriori</t>
    </r>
    <r>
      <rPr>
        <sz val="18"/>
        <rFont val="Times New Roman"/>
        <family val="1"/>
      </rPr>
      <t>, a fim de verificar a forma como o gestor gerencia seus próprios riscos, a estrutura e atuação das Unidades de Controle Interno, bem como a melhoria da governança de suas aquisições e contratações. Se constatada a configuração de dano à Administração, serão remetidas ao Ministério Público competente cópias dos documentos cabíveis para a apuração dos ilícitos de sua competência (Lei Federal 14.133/2021, art. 169, § 3º, II).</t>
    </r>
  </si>
  <si>
    <t>INEXIGIBILIDADE</t>
  </si>
  <si>
    <t xml:space="preserve">                            PROCEDIMENTO DE INEXIGIBILIDADE DE LICITAÇÃO</t>
  </si>
  <si>
    <t>9.1</t>
  </si>
  <si>
    <t>9.2</t>
  </si>
  <si>
    <t>9.3</t>
  </si>
  <si>
    <t>9.4</t>
  </si>
  <si>
    <t>9.5</t>
  </si>
  <si>
    <t>9.6</t>
  </si>
  <si>
    <t>Comprovação da inviabilidade de competição, conforme o caput do art. 25, da Lei 8.666/93:</t>
  </si>
  <si>
    <t>9.6.1</t>
  </si>
  <si>
    <t>Em se tratando do inciso I do art. 25, c/c art. 13 da Lei 8.666/93, comprovação de exclusividade.</t>
  </si>
  <si>
    <t>9.6.2</t>
  </si>
  <si>
    <t>Em se tratando do inciso II do art. 25, c/c art. 13 da Lei 8.666/93, comprovação de notória especialização e justificativa pela singularidade dos serviços, para as contratações de serviços técnicos.</t>
  </si>
  <si>
    <t>9.6.3</t>
  </si>
  <si>
    <t>Em se tratando de contratação de serviços artísticos, conforme inciso III do art. 25, da Lei 8.666/93:</t>
  </si>
  <si>
    <t>9.6.3.a</t>
  </si>
  <si>
    <t>Documentos que comprovem sua consagração pela crítica ou pela opinião pública, conforme inciso III do art. 25, da Lei 8.666/93;</t>
  </si>
  <si>
    <t>9.6.3.b</t>
  </si>
  <si>
    <t>No caso de contratação de artista representado por pessoa jurídica, declaração de agenciamento artístico concedendo ao seu representante a exclusividade junto ao Município, conforme inciso III do art. 25, da Lei 8.666/93;</t>
  </si>
  <si>
    <t>9.6.3.c</t>
  </si>
  <si>
    <t>Demonstração que o fornecedor cobra igual ou similar preço com outros que contrata ou apresente as devidas justificativas.</t>
  </si>
  <si>
    <t>9.7</t>
  </si>
  <si>
    <t>Justificativa da razão da escolha do fornecedor ou executante, nos termos do art. 26, inciso II da Lei 8.666/93.</t>
  </si>
  <si>
    <t>9.8</t>
  </si>
  <si>
    <t xml:space="preserve">Justificativa do preço, conforme inciso III do parágrafo único do art. 26, da Lei 8.666/93. </t>
  </si>
  <si>
    <t>9.9</t>
  </si>
  <si>
    <t>9.10</t>
  </si>
  <si>
    <t>9.11</t>
  </si>
  <si>
    <t>9.12</t>
  </si>
  <si>
    <t>9.13</t>
  </si>
  <si>
    <t>Minuta do Ratifico de autoridade superior, nos termos do art. 26 da Lei nº 8.666/93.</t>
  </si>
  <si>
    <t>9.14</t>
  </si>
  <si>
    <t>Declaração de Conformidade, de acordo com o Decreto nº 11.466/2013, incluindo cláusula referente ao item 14 desse TRM (rescisão sem multa em caso de ato lesivo à Administração Pública).</t>
  </si>
  <si>
    <t>9.15</t>
  </si>
  <si>
    <t>9.15.1</t>
  </si>
  <si>
    <t>9.15.2</t>
  </si>
  <si>
    <t>9.15.3</t>
  </si>
  <si>
    <t>9.15.4</t>
  </si>
  <si>
    <t>Anexação de e-mail com informe de recebimento, em planilha padrão do impacto orçamentário, que trata o item 14.1 do TRM, pela Subsecretaria de Orçamento da SEPLAG, conforme estabelecido no Decreto de abertura do exercício.</t>
  </si>
  <si>
    <t>9.16</t>
  </si>
  <si>
    <t>9.16.1</t>
  </si>
  <si>
    <t>9.16.2</t>
  </si>
  <si>
    <t>9.17</t>
  </si>
  <si>
    <t>9.18.1</t>
  </si>
  <si>
    <t>9.18.2</t>
  </si>
  <si>
    <t>9.19</t>
  </si>
  <si>
    <t>Parecer do Setor Jurídico do órgão ou entidade da Administração Pública.</t>
  </si>
  <si>
    <t>9.20</t>
  </si>
  <si>
    <t>9.21</t>
  </si>
  <si>
    <t>LOC IMÓVEIS</t>
  </si>
  <si>
    <t>PROCEDIMENTO DE LOCAÇÃO DE IMÓVEIS - DISPENSA DE LICITAÇÃO</t>
  </si>
  <si>
    <t>10.1</t>
  </si>
  <si>
    <t>10.2</t>
  </si>
  <si>
    <t>Justificativa técnica para a contratação direta, nos termos do art. 26, caput, da Lei 8.666/93, pela área demandante do órgão ou entidade da Administração Pública, com indicação das necessidades de instalação e localização que condicionam a sua escolha, declarando que o imóvel, em razão de sua especificidade, atende o interesse da administração.</t>
  </si>
  <si>
    <t>10.3</t>
  </si>
  <si>
    <t>Declaração de que não existe imóvel disponível no acervo municipal capaz de atender às necessidades da Administração, fornecida pela Coordenação de Administração do Patrimônio Imobiliário – CAPI da Secretaria Municipal de Fazenda – SMF, Decreto nº 14.104/2021 – Regimento Interno.</t>
  </si>
  <si>
    <t>10.4</t>
  </si>
  <si>
    <t>Autorização pelo Titular do órgão ou entidade para a contratação direta.</t>
  </si>
  <si>
    <t>10.5</t>
  </si>
  <si>
    <t>10.6</t>
  </si>
  <si>
    <t>Proposta do locador.</t>
  </si>
  <si>
    <t>10.7</t>
  </si>
  <si>
    <t>Documentos do locador:</t>
  </si>
  <si>
    <t>10.7.1</t>
  </si>
  <si>
    <t>Se pessoa física, apresentar cópia de documento de identidade com foto, CPF e comprovante de residência, ou:</t>
  </si>
  <si>
    <t>10.7.2</t>
  </si>
  <si>
    <t>Se pessoa jurídica, apresentar, de forma cumulativa:</t>
  </si>
  <si>
    <t>10.7.2.a</t>
  </si>
  <si>
    <r>
      <t xml:space="preserve">Dados do Sistema Integrado de Registro (SIRCAD)  do CEIS/CNEP (Cadastro Nacional de Empresas Inidôneas e Suspensas e Cadastro Nacional das Empresas Punidas), atendendo às determinações da Lei 12.846/2013, nos endereços eletrônicos:
</t>
    </r>
    <r>
      <rPr>
        <u/>
        <sz val="18"/>
        <color theme="1" tint="4.9989318521683403E-2"/>
        <rFont val="Times New Roman"/>
        <family val="1"/>
      </rPr>
      <t xml:space="preserve">http://www.portaltransparencia.gov.br/sancoes/ceis
http://www.portaltransparencia.gov.br/sancoes/cnep </t>
    </r>
  </si>
  <si>
    <t>10.7.2.c</t>
  </si>
  <si>
    <t>Documentação básica referente à habilitação da contratada, nos termos dos arts. 27, I, II e IV, 28, 29 a 30, I da Lei 8.666/93.</t>
  </si>
  <si>
    <t>10.8</t>
  </si>
  <si>
    <t>Planta com a descrição do imóvel e comprovação do seu domínio/ poderes de administração sobre o imóvel.</t>
  </si>
  <si>
    <t>10.9</t>
  </si>
  <si>
    <t xml:space="preserve">Certidão de Ônus Reais atualizada comprovando não haver nenhum gravame sobre o imóvel a ser locado pelo Município. </t>
  </si>
  <si>
    <t>10.10</t>
  </si>
  <si>
    <t>Certidão negativa ou de regularidade do IPTU comprovando a inexistência de débitos com o Município.</t>
  </si>
  <si>
    <t>10.11</t>
  </si>
  <si>
    <t>Minuta do Termo de Contrato, de acordo com o Decreto nº 11.466/2013.</t>
  </si>
  <si>
    <t>10.12</t>
  </si>
  <si>
    <t>10.13</t>
  </si>
  <si>
    <t xml:space="preserve">Declaração de Conformidade, de acordo com o Decreto nº 11.466/2013, incluindo cláusula referente ao item 12 desse TRM (rescisão sem multa em caso de ato lesivo à Administração Pública). </t>
  </si>
  <si>
    <t>10.14</t>
  </si>
  <si>
    <t>Parecer pelo setor jurídico do órgão ou entidade da Administração Pública, acerca da minuta do contrato.</t>
  </si>
  <si>
    <t>10.15</t>
  </si>
  <si>
    <t>Laudo de vistoria realizado pelo locatário, descrevendo as condições e dependências do imóvel, especificando a situação hidráulica, elétrica, pintura e estado geral, contendo o de acordo do locador, conforme Lei do Inquilinato nº 8.245/1991.</t>
  </si>
  <si>
    <t>10.16</t>
  </si>
  <si>
    <t>Prévia avaliação da SMU, firmada por engenheiro regularmente inscrito no CREA, indicando o preço médio praticado pelo mercado imobiliário do local de situação do imóvel.</t>
  </si>
  <si>
    <t>10.17</t>
  </si>
  <si>
    <t>Justificativa do preço, conforme art. 26 da Lei 8.666/93, demonstrando a razoabilidade do valor da locação.</t>
  </si>
  <si>
    <t>10.18</t>
  </si>
  <si>
    <t>10.18.1</t>
  </si>
  <si>
    <t>10.18.2</t>
  </si>
  <si>
    <t>10.18.2.1</t>
  </si>
  <si>
    <t>10.18.3</t>
  </si>
  <si>
    <t>Anexação de e-mail com informe de recebimento, em planilha padrão do impacto orçamentário, que trata o item 18.1 do TRM, pela Subsecretaria de Orçamento da SEPLAG, conforme estabelecido no Decreto de abertura do exercício.</t>
  </si>
  <si>
    <t>10.19</t>
  </si>
  <si>
    <t>10.19.1</t>
  </si>
  <si>
    <t>Declaração do ordenador de despesas de que se trata de despesa anteriormente contratada, referente a serviços contínuos e permanentes, destinadas à manutenção e funcionamento da Administração (no caso de continuidade a tais serviços, juntar aos autos, histórico de liquidação da despesa, cópia do Contrato ou do último Termo Aditivo em vigor, demonstrando que não haverá aumento de liquidação da despesa superior à correção monetária).</t>
  </si>
  <si>
    <t>10.20</t>
  </si>
  <si>
    <t>10.20.1</t>
  </si>
  <si>
    <t>10.20.2</t>
  </si>
  <si>
    <t>10.21</t>
  </si>
  <si>
    <t>10.22</t>
  </si>
  <si>
    <t>RET DE ATA</t>
  </si>
  <si>
    <t>PROCEDIMENTO DE RETIRADA DE ATA DE REGISTRO DE PREÇOS</t>
  </si>
  <si>
    <t>11.1</t>
  </si>
  <si>
    <t>Justificativa da necessidade de contratação e da quantidade demandada pela área responsável.</t>
  </si>
  <si>
    <t>11.2</t>
  </si>
  <si>
    <t>Autorização pelo Titular do órgão ou entidade.</t>
  </si>
  <si>
    <t>11.3</t>
  </si>
  <si>
    <t>Cópia da Ata de Registro.</t>
  </si>
  <si>
    <t>11.4</t>
  </si>
  <si>
    <t>Extrato de publicação da Ata de Registro de Preços.</t>
  </si>
  <si>
    <t>11.5</t>
  </si>
  <si>
    <t>Cópia do edital do pregão do qual resultou a Ata de Registro de Preços.</t>
  </si>
  <si>
    <t>11.6</t>
  </si>
  <si>
    <t>Cópia de homologação do pregão.</t>
  </si>
  <si>
    <t>11.7</t>
  </si>
  <si>
    <t>Publicação de Portaria de Designação dos Fiscais do Contrato, conforme Decreto Municipal nº 11.950/2015.</t>
  </si>
  <si>
    <t>11.8.1</t>
  </si>
  <si>
    <t>Pesquisa de mercado, observados os parâmetros cumulativos estabelecidos pelo Decreto nº 12.517/17, para a devida comprovação da vantajosidade da utilização da Ata de Registro de Preços, conforme o art. 15, § 4°, da Lei nº 8.666/93.</t>
  </si>
  <si>
    <t>11.8.1.a</t>
  </si>
  <si>
    <t>11.8.1.b</t>
  </si>
  <si>
    <t>11.8.1.c</t>
  </si>
  <si>
    <t>11.8.1.d</t>
  </si>
  <si>
    <t>11.8.1.e</t>
  </si>
  <si>
    <t>Pesquisa em bancos de preços públicos ou privados devidamente estabelecidos e reconhecidos no mercado; ou</t>
  </si>
  <si>
    <t>11.8.2</t>
  </si>
  <si>
    <t>Justificativa da autoridade competente em razão da excepcional não aplicação dos parâmetros cumulativos previstos no item 8.1 do TRM (art. 6º do Decreto Municipal nº 12.517/17).</t>
  </si>
  <si>
    <t>11.9</t>
  </si>
  <si>
    <t>Comprovação da negociação com o fornecedor quando o preço registrado tornar-se superior ao preço praticado no mercado, por motivo superveniente, nos termos do art.12 do Decreto Municipal nº 10.005/2006.</t>
  </si>
  <si>
    <t>11.10</t>
  </si>
  <si>
    <t>Demonstrativo das retiradas (quantitativos totais, retiradas e saldos, com os valores correspondentes).</t>
  </si>
  <si>
    <t>11.11</t>
  </si>
  <si>
    <t>Comprovação das aprovações anteriores pela CPFGF.</t>
  </si>
  <si>
    <t>11.12</t>
  </si>
  <si>
    <t>11.13</t>
  </si>
  <si>
    <t>11.14</t>
  </si>
  <si>
    <t>Documentação atualizada de regularidade fiscal e trabalhista, conforme inciso IV do art. 27 e art. 29, da Lei 8.666/1993.</t>
  </si>
  <si>
    <t>ADESÃO ATA</t>
  </si>
  <si>
    <t>PROCEDIMENTO DE ADESÃO A ATA DE REGISTRO DE PREÇOS</t>
  </si>
  <si>
    <t>12.1</t>
  </si>
  <si>
    <t>12.2</t>
  </si>
  <si>
    <t>12.3</t>
  </si>
  <si>
    <t>12.4</t>
  </si>
  <si>
    <r>
      <t xml:space="preserve">Dados do Sistema Integrado de Registro (SIRCAD)  do CEIS/CNEP (Cadastro Nacional de Empresas Inidôneas e Suspensas e Cadastro Nacional das Empresas Punidas), atendendo às determinações da Lei 12.846/2013, nos endereços eletrônicos: </t>
    </r>
    <r>
      <rPr>
        <u/>
        <sz val="18"/>
        <color rgb="FF0070C0"/>
        <rFont val="Times New Roman"/>
        <family val="1"/>
      </rPr>
      <t>http://www.portaltransparencia.gov.br/sancoes/ceis.http://www.portaltransparencia.gov.br/sancoes/cnep</t>
    </r>
  </si>
  <si>
    <t>12.6</t>
  </si>
  <si>
    <t>Cópia da Ata de Registro de Preços que se pretende aderir com a publicação correspondente (vigência máxima 12 meses: art.4º, do Decreto Municipal nº 10.005/2006).</t>
  </si>
  <si>
    <t>12.7</t>
  </si>
  <si>
    <t>Previsão expressa na Ata de Registro de Preços da possibilidade de adesão por outros órgãos ou entidades.</t>
  </si>
  <si>
    <t>12.8</t>
  </si>
  <si>
    <t>Cópia do Edital da Licitação, termo de homologação, termo de adjudicação e publicação.</t>
  </si>
  <si>
    <t>12.9</t>
  </si>
  <si>
    <t>Justificativa sobre a adequação do objeto àquele registrado.</t>
  </si>
  <si>
    <t>12.10</t>
  </si>
  <si>
    <t>Justificativa sobre a vantajosidade da adesão pretendida, mediante consulta aos preços de mercado.</t>
  </si>
  <si>
    <t>12.11</t>
  </si>
  <si>
    <t>Demonstração de que os quantitativos pretendidos não excedem aos limites individual e total previstos na Ata de Registro de Preços, bem como na legislação do ente federativo a que pertence o órgão gerenciador.</t>
  </si>
  <si>
    <t>12.12</t>
  </si>
  <si>
    <t>Consulta ao Gerenciador da Ata de Registro de Preços, informando o objeto e quantitativo, com vistas à verificação da possibilidade de adesão.</t>
  </si>
  <si>
    <t>12.13</t>
  </si>
  <si>
    <t>Declaração do fornecedor constante da Ata de Registro de Preços, informando que concorda com a adesão e que possui condições de arcar com a nova demanda, sem prejudicar as obrigações assumidas com o órgão gerenciador e/ou com o(s) órgãos participante(s).</t>
  </si>
  <si>
    <t>12.14</t>
  </si>
  <si>
    <t>Resposta afirmativa do Gerenciador da Ata de Registro de Preços.</t>
  </si>
  <si>
    <t>12.15</t>
  </si>
  <si>
    <t>Documentos de habilitação jurídica da empresa vencedora, bem como comprovantes atualizados de sua regularidade fiscal e trabalhista, nos termos dos art. 27 a 31 da Lei nº 8.666/1993.</t>
  </si>
  <si>
    <t>12.16</t>
  </si>
  <si>
    <t xml:space="preserve">Minuta do Termo de Contrato, de acordo com os termos originais do procedimento licitatório. </t>
  </si>
  <si>
    <t>12.17.1</t>
  </si>
  <si>
    <t>Pesquisa de mercado para a devida comprovação da efetiva vantagem de adesão à Ata, observados os parâmetros cumulativos estabelecidos pelo Decreto Municipal nº 12.517/2017, ressalvadas as hipóteses de obras e serviços de engenharia ou alterações sem inserção de novo item:</t>
  </si>
  <si>
    <t>12.17.1.a</t>
  </si>
  <si>
    <t>12.17.1.b</t>
  </si>
  <si>
    <t>12.17.1.c</t>
  </si>
  <si>
    <t>12.17.1.d</t>
  </si>
  <si>
    <t>12.17.1.e</t>
  </si>
  <si>
    <t>12.17.2</t>
  </si>
  <si>
    <t>Justificativa da autoridade competente em razão da excepcional não aplicação dos parâmetros cumulativos previstos no item 17.1 do TRM (art. 6º do Decreto Municipal nº. 12.517/2017), ou;</t>
  </si>
  <si>
    <t>12.17.3</t>
  </si>
  <si>
    <t>Tabela oficial de preços em razão da não aplicação obrigatória dos parâmetros cumulativos previstos no item 16.1 às obras e aos serviços de engenharia (art. 14º do Decreto nº. 12.517/2017).</t>
  </si>
  <si>
    <t>12.18</t>
  </si>
  <si>
    <t>12.19</t>
  </si>
  <si>
    <t>12.20</t>
  </si>
  <si>
    <t>12.20.1</t>
  </si>
  <si>
    <t>12.20.2</t>
  </si>
  <si>
    <t>12.20.3</t>
  </si>
  <si>
    <t>12.20.4</t>
  </si>
  <si>
    <t>Anexação de e-mail com informe de recebimento, em planilha padrão do impacto orçamentário, que trata o item 20.1 do TRM, pela Subsecretaria de Orçamento da SEPLAG, conforme estabelecido no Decreto de abertura do exercício.</t>
  </si>
  <si>
    <t>12.21</t>
  </si>
  <si>
    <t>12.21.1</t>
  </si>
  <si>
    <t>12.21.2</t>
  </si>
  <si>
    <t>Declaração do ordenador de despesas de que se trata de despesa  anteriormente contratada, referente a serviços contínuos e permanentes, destinadas à manutenção e funcionamento da Administração (juntar aos autos histórico de liquidação da despesa, cópia do Contrato ou do último Termo Aditivo em vigor, demonstrando que não haverá aumento de liquidação da despesa superior à correção monetária).</t>
  </si>
  <si>
    <t>12.22</t>
  </si>
  <si>
    <t>12.22.1</t>
  </si>
  <si>
    <t>12.22.2</t>
  </si>
  <si>
    <t>12.23</t>
  </si>
  <si>
    <t>12.24</t>
  </si>
  <si>
    <t>Autorização do Gestor de adesão à Ata para futura publicação e inclusão no SIGFIS.</t>
  </si>
  <si>
    <t>Ano CPFGF</t>
  </si>
  <si>
    <t>Ano seguinte</t>
  </si>
  <si>
    <t>após 6m após</t>
  </si>
  <si>
    <t>DATA DE APROVAÇÃO EM FASE PRÉ-LICITATÓRIA PELA CPFGF:</t>
  </si>
  <si>
    <t>CONTRATAÇÃO</t>
  </si>
  <si>
    <t>PROCEDIMENTO DE CONTRATAÇÃO</t>
  </si>
  <si>
    <t>3.1</t>
  </si>
  <si>
    <t>3.1.1</t>
  </si>
  <si>
    <t>Processo originário da licitação com a documentação pertinente.</t>
  </si>
  <si>
    <t>3.1.2</t>
  </si>
  <si>
    <t>Comprovante de inserção do Edital no módulo específico de informes mensais/SIGFIS, de acordo com a Deliberação TCE/RJ nº 280/2017.</t>
  </si>
  <si>
    <t>3.1.3</t>
  </si>
  <si>
    <t>Dados do Sistema Integrado de Registro (SIRCAD)  do CEIS/CNEP (Cadastro Nacional de Empresas Inidôneas e Suspensas e Cadastro Nacional das Empresas Punidas), atendendo às determinações da Lei 12.846/2013, nos endereços eletrônicos: http://www.portaltransparencia.gov.br/sancoes/ceis
http://www.portaltransparencia.gov.br/sancoes/cnep .</t>
  </si>
  <si>
    <t>3.1.5</t>
  </si>
  <si>
    <t>Designação dos Fiscais do Contrato, conforme Decreto Municipal nº 11.950/2015.</t>
  </si>
  <si>
    <t>3.1.6</t>
  </si>
  <si>
    <t>Minuta da homologação e da adjudicação do objeto da licitação.</t>
  </si>
  <si>
    <t>3.1.7</t>
  </si>
  <si>
    <t xml:space="preserve">Comprovação da prévia aprovação pela CPFGF nos termos do art. 9°, inciso I do Decreto Municipal nº 15.040/2023. </t>
  </si>
  <si>
    <t>3.1.8</t>
  </si>
  <si>
    <t>Comprovante da disponibilização no Portal da Transparência Municipal das informações concernentes às Licitações realizadas e em andamento, com editais, anexos e resultados, além dos contratos firmados e notas de empenho emitidas, em observância ao disposto no art. 8º, §1º, da Lei Federal nº 12.527/2011, art. 7º, §2º, IV, da Lei Municipal nº 3.084/2014 e art. 7º, I, alínea e, do Decreto Federal nº 7.185/2010.</t>
  </si>
  <si>
    <t>3.1.9</t>
  </si>
  <si>
    <t>3.1.10</t>
  </si>
  <si>
    <t>3.1.11</t>
  </si>
  <si>
    <t>3.2</t>
  </si>
  <si>
    <t>Publicação do edital</t>
  </si>
  <si>
    <t>3.2.1</t>
  </si>
  <si>
    <t>Publicação do edital sem observância dos art. 21 I, II e III, §2º e do art. 4º, V, da Lei nº 10.520/2002 (ou art. 55 da Lei nº 14.133/2021) e Decreto Municipal nº 11.698/2014.</t>
  </si>
  <si>
    <t>3.3</t>
  </si>
  <si>
    <t>Modificação do edital</t>
  </si>
  <si>
    <t>3.3.1</t>
  </si>
  <si>
    <t>Modificação do edital sem nova divulgação e/ou com divulgação, em desacordo com o art. 21 §4º da Lei nº 8.666/93  (ou art. 55, §1º, da Lei nº 14.133/2021).</t>
  </si>
  <si>
    <t>3.4</t>
  </si>
  <si>
    <t>Validade das propostas</t>
  </si>
  <si>
    <t>3.4.1</t>
  </si>
  <si>
    <t>Convocação do licitante vencedor para assinatura do contrato após o período de 60 (sessenta) dias contados da entrega da proposta, sem manifestação do licitante vencedor quanto à aceitação dos preços e das condições contidos na proposta apresentada, contrariando as disposições do art. 64 da Lei  nº 8.666/93 (ou art. 90 da Lei nº 14.133/2021).</t>
  </si>
  <si>
    <t>3.5</t>
  </si>
  <si>
    <t>Recurso Interposto</t>
  </si>
  <si>
    <t>3.5.1</t>
  </si>
  <si>
    <t>Ausência de manifestação ou manifestação com fundamentação frágil ou inconsistente do presidente da comissão de licitação ou do pregoeiro acerca do recurso interposto, dirigido à autoridade superior, no prazo de 5 (cinco) dias úteis e, na modalidade "carta convite", no prazo de 2 (dois) dias úteis, de acordo com o Voto do TCE/RJ proferido nos autos do processo n° 242.374-5/21.</t>
  </si>
  <si>
    <t>3.6</t>
  </si>
  <si>
    <t>Atas da Licitação</t>
  </si>
  <si>
    <t>3.6.1</t>
  </si>
  <si>
    <t>Inconsistências nos relatos e registros lançados em todas as atas da licitação, em relação a: 
1. requisitos estabelecidos no edital; 
2. recursos interpostos; 
3. impugnações; e 
4. decisões da comissão de licitação ou do pregoeiro/equipe de apoio.</t>
  </si>
  <si>
    <t>ANEXO DE RISCOS (GIR 003 - EDITADO PELA PORTARIA Nº 003/CGM/2021): NOTA TÉCNICA N°:</t>
  </si>
  <si>
    <t>Nº DO CONTRATO:</t>
  </si>
  <si>
    <t>PRORROGAÇÃO</t>
  </si>
  <si>
    <t>PROCEDIMENTO DE PRORROGAÇÃO</t>
  </si>
  <si>
    <t>4.1</t>
  </si>
  <si>
    <t>4.1.1</t>
  </si>
  <si>
    <t>Manifestação técnica da Administração justificando a necessidade da prorrogação.</t>
  </si>
  <si>
    <t>4.1.2</t>
  </si>
  <si>
    <t xml:space="preserve">Cópia do edital da licitação realizada com previsão de prorrogação. </t>
  </si>
  <si>
    <t>4.1.3</t>
  </si>
  <si>
    <t>Cópia do contrato com previsão de prorrogação e aditivos existentes.</t>
  </si>
  <si>
    <t>4.1.4.1</t>
  </si>
  <si>
    <t>4.1.4.1.a</t>
  </si>
  <si>
    <t>Consulta ao Portal de Compras Governamentais www.comprasgovernamentais.gov.br ;</t>
  </si>
  <si>
    <t>4.1.4.1.b</t>
  </si>
  <si>
    <t>4.1.4.1.c</t>
  </si>
  <si>
    <t>4.1.4.1.d</t>
  </si>
  <si>
    <t>4.1.4.1.e</t>
  </si>
  <si>
    <t>4.1.4.2</t>
  </si>
  <si>
    <t>Justificativa da autoridade competente em razão da excepcional não aplicação dos parâmetros cumulativos previstos no item 4.1 (art. 6º do Decreto Municipal nº. 12.517/2017), ou;</t>
  </si>
  <si>
    <t>4.1.4.3</t>
  </si>
  <si>
    <t>Tabela oficial de preços em razão da não aplicação obrigatória dos parâmetros cumulativos previstos no item 4.1 às obras e aos serviços de engenharia (art. 14º do Decreto Municipal nº. 12.517/2017).</t>
  </si>
  <si>
    <t>4.1.5</t>
  </si>
  <si>
    <t>Minuta do Termo Aditivo devidamente preenchida e submetido(a) à aprovação jurídica, incluindo cláusula de que, comprovada a prática de ato lesivo à Administração Pública nos termos do art. 5 da Lei 12.846/13, o instrumento poderá ser rescindido sem prejuízo da aplicação de multa, desde que prevista no edital de licitação e/ou no contrato.</t>
  </si>
  <si>
    <t>4.1.6</t>
  </si>
  <si>
    <t>Indicar o instrumento utilizado, conforme as minutas-padrão disponibilizadas pela PGM.</t>
  </si>
  <si>
    <t>4.1.6.1</t>
  </si>
  <si>
    <t>Prorrogacao com aplicacao de reajuste.</t>
  </si>
  <si>
    <t>4.1.6.2</t>
  </si>
  <si>
    <t>Prorrogacao com aplicacao parcial de reajuste.</t>
  </si>
  <si>
    <t>4.1.6.3</t>
  </si>
  <si>
    <t>Prorrogacao com renúncia de reajuste.</t>
  </si>
  <si>
    <t>4.1.6.4</t>
  </si>
  <si>
    <t>Prorrogacao sem renuncia de reajuste</t>
  </si>
  <si>
    <t>4.1.7</t>
  </si>
  <si>
    <t>Comprovação das aprovações anteriores pela CPFGF da contratação e dos respectivos aditivos.</t>
  </si>
  <si>
    <t>4.1.8</t>
  </si>
  <si>
    <t>Comprovação da manutenção das condições de habilitação do contratado, conforme art. 27, caput e incisos, da Lei nº 8.666/1993.</t>
  </si>
  <si>
    <t>4.1.9</t>
  </si>
  <si>
    <t>4.1.11</t>
  </si>
  <si>
    <t xml:space="preserve">Declaração dos Fiscais do contrato ou do responsável quanto à solicitação pleiteada, justificando a vantajosidade para a Administração Pública, que deve ser aferida tanto pelo critério econômico (preço) quanto por outras condições relevantes (desempenho satisfatório prévio do contratado, conhecimento do objeto contratual, dentre outras), de acordo com o requisito viii do Enunciado 8 da PGM. </t>
  </si>
  <si>
    <t>4.1.12</t>
  </si>
  <si>
    <t>4.1.12.1</t>
  </si>
  <si>
    <t>4.1.12.2</t>
  </si>
  <si>
    <t>4.1.12.3.1</t>
  </si>
  <si>
    <t xml:space="preserve">Se despesa prevista no PPA, informar em qual programa está inserida. </t>
  </si>
  <si>
    <t>4.1.13</t>
  </si>
  <si>
    <t xml:space="preserve">Exceções da aplicação do art. 16 da Lei de Responsabilidade Fiscal. </t>
  </si>
  <si>
    <t>4.1.13.1</t>
  </si>
  <si>
    <t>4.1.13.2</t>
  </si>
  <si>
    <t>Declaração do ordenador de despesas de que se trata de despesa anteriormente contratada, referente a serviços contínuos e permanentes, destinadas à manutenção e funcionamento da Administração.</t>
  </si>
  <si>
    <t>4.1.14</t>
  </si>
  <si>
    <t>Previsão de reserva orçamentária que assegure o pagamento das obrigações decorrentes da execução contratual no exercício financeiro em curso, nos termos do art.7º, §2º, III e art.14, caput, Lei Federal nº 8.666/93, com indicação do PT, ND e FR.</t>
  </si>
  <si>
    <t>4.1.14.1</t>
  </si>
  <si>
    <t>4.1.14.2</t>
  </si>
  <si>
    <t>4.1.15</t>
  </si>
  <si>
    <t>4.1.16</t>
  </si>
  <si>
    <t>Estudo Técnico Preliminar, nos termos do Decreto Municipal nº 14.012/2021, em se tratando de compra ou contratação de serviços de Tecnologia da Informação e Comunicação – TIC. Dispensado para aditivo contratual que tenha por objeto única e exclusivamente a renovação de prazo.</t>
  </si>
  <si>
    <t>4.1.17</t>
  </si>
  <si>
    <t>Aprovação do Comitê Estratégico de Tecnologia da Informação – CETI, conforme Decreto Municipal nº 14.012/2021, se for o caso. Dispensado para aditivo contratual que tenha por objeto única e exclusivamente a renovação de prazo.</t>
  </si>
  <si>
    <t>4.1.18</t>
  </si>
  <si>
    <t>Autorização do Gestor.</t>
  </si>
  <si>
    <r>
      <t xml:space="preserve">TRM - </t>
    </r>
    <r>
      <rPr>
        <sz val="16"/>
        <rFont val="Times New Roman"/>
        <family val="1"/>
      </rPr>
      <t>contemplado nas metas do PPA</t>
    </r>
  </si>
  <si>
    <t>4.1.18.1.1</t>
  </si>
  <si>
    <t>Comprovação de inclusão do investimento no Plano Plurianual (PPA).</t>
  </si>
  <si>
    <t>4.1.18.1.2</t>
  </si>
  <si>
    <t>Proposta de preço demonstrando a manutenção das demais condições avençadas na contratação originária.</t>
  </si>
  <si>
    <t>4.1.18.1.3</t>
  </si>
  <si>
    <t>Manifestação da empresa contratada demonstrando interesse na prorrogação, inclusive quanto eventual renúncia ao reajuste previsto no contrato.</t>
  </si>
  <si>
    <t>TRM - serviços contínuos</t>
  </si>
  <si>
    <t>4.1.18.2.1</t>
  </si>
  <si>
    <t xml:space="preserve">Manifestação técnica da administração comprovando que o objeto é de execução contínua e justificando a vantajosidade da prorrogação. </t>
  </si>
  <si>
    <t>4.1.18.2.2</t>
  </si>
  <si>
    <t>4.1.18.2.3</t>
  </si>
  <si>
    <t>4.1.18.2.4</t>
  </si>
  <si>
    <t xml:space="preserve">Informação de prazo total da vigência do contrato, desde sua celebração inicial, contando todas as suas prorrogações, inclusive aquela que se pretende celebrar, está dentro do limite legal de 60 meses. </t>
  </si>
  <si>
    <r>
      <t xml:space="preserve">TRM - </t>
    </r>
    <r>
      <rPr>
        <sz val="14"/>
        <rFont val="Times New Roman"/>
        <family val="1"/>
      </rPr>
      <t>aluguel de equipamentos e utilização de programas de informática</t>
    </r>
  </si>
  <si>
    <t>4.1.18.3.1</t>
  </si>
  <si>
    <t>4.1.18.3.2</t>
  </si>
  <si>
    <t>4.1.18.3.3</t>
  </si>
  <si>
    <t>Informação do prazo total da vigência do contrato, desde sua celebração inicial, contando todas as suas prorrogações, inclusive aquela que se pretende celebrar, está dentro do limite legal de 48 meses.</t>
  </si>
  <si>
    <r>
      <t xml:space="preserve">TRM - </t>
    </r>
    <r>
      <rPr>
        <sz val="16"/>
        <rFont val="Times New Roman"/>
        <family val="1"/>
      </rPr>
      <t>prorrogação da execução, conclusão ou entrega</t>
    </r>
  </si>
  <si>
    <t>4.1.18.4.1</t>
  </si>
  <si>
    <t>Comprovação da ocorrência de algum dos motivos previstos nos incisos I a VI do art. 57, §1º da lei 8.666/93, devidamente autuados em processo.</t>
  </si>
  <si>
    <t>4.1.18.4.2</t>
  </si>
  <si>
    <t>Manifestação técnica da administração no sentido de que foram mantidas as demais cláusulas do contrato e foi assegurada a manutenção de seu equilíbrio econômico-financeiro.</t>
  </si>
  <si>
    <t>4.1.18.4.3</t>
  </si>
  <si>
    <t>Manifestação da empresa contratada demonstrando interesse na prorrogação, ressalvados os contratos por escopo.</t>
  </si>
  <si>
    <r>
      <t xml:space="preserve">TRM - </t>
    </r>
    <r>
      <rPr>
        <sz val="16"/>
        <rFont val="Times New Roman"/>
        <family val="1"/>
      </rPr>
      <t>prorrogação do prazo de locação de imóvel</t>
    </r>
  </si>
  <si>
    <t>4.1.18.5.1</t>
  </si>
  <si>
    <t>Manifestação do locatário concordando com a prorrogação do contrato, inclusive quanto eventual renúncia ao reajuste previsto no contrato.</t>
  </si>
  <si>
    <t>4.1.18.5.2</t>
  </si>
  <si>
    <t>Comprovação de que o imóvel permanece destinado às finalidades precípuas da administração.</t>
  </si>
  <si>
    <t>4.1.18.5.3</t>
  </si>
  <si>
    <t>Justificativa técnica com a indicação de que as instalações e a localização do imóvel condicionam a sua escolha.</t>
  </si>
  <si>
    <t>4.1.18.5.4</t>
  </si>
  <si>
    <t>Preço compatível com o valor de mercado, segundo avaliação da SMU.</t>
  </si>
  <si>
    <t>4.1.18.5.5</t>
  </si>
  <si>
    <t>Documentação do locador, cuja atualização seja necessária.</t>
  </si>
  <si>
    <t>TRM - caráter excepcional</t>
  </si>
  <si>
    <t>4.1.18.6.1</t>
  </si>
  <si>
    <t>Manifestação técnica da administração comprovando a existência de evento excepcional ou imprevisível estranho à vontade das partes, que impediu tempestivamente a nova regular contratação.</t>
  </si>
  <si>
    <t>4.1.18.6.2</t>
  </si>
  <si>
    <t>Manifestação técnica da administração demonstrando que o objeto do contrato a ser prorrogado é imprescindível e essencial para o desenvolvimento das atividades da Administração, não admitindo interrupção até a nova contratação, sob pena de acarretar prejuízos ou danos insuperáveis.</t>
  </si>
  <si>
    <t>4.2</t>
  </si>
  <si>
    <t>Prazo</t>
  </si>
  <si>
    <t>4.2.1</t>
  </si>
  <si>
    <t>Prorrogação de contrato sem previsão expressa acerca da possibilidade de prorrogação contratual em edital ou contrato, em desacordo  com  o art. 55, IV, da Lei nº 8.666/93 e do Enunciado nº 08 da PGM Niterói. (ou art. 92, VII, da Lei nº 14.133/2021).</t>
  </si>
  <si>
    <t>4.2.2</t>
  </si>
  <si>
    <t>Prazo total de vigência do contrato,  considerando  as prorrogações anteriores, ultrapassando os limites  definidos  no art. 57 da Lei nº 8.666/93 e do Enunciado nº 08 da PGM Niterói (ou arts. 105/110, da Lei nº 14.133/2021).</t>
  </si>
  <si>
    <t>4.2.3</t>
  </si>
  <si>
    <t>Prorrogação do prazo de início das etapas de execução, conclusão e entrega do objeto, em  caso  de obras  ou serviços, em hipóteses distintas daquelas previstas nos termos do art. 57, § 1o , da Lei nº 8.666/93 (ou art. 111, da Lei nº 14.133/2021).</t>
  </si>
  <si>
    <t>4.2.4</t>
  </si>
  <si>
    <t>Envio do processo administrativo cujo objeto é a prorrogação de contrato para análise da CGM Niterói em prazo inferior a 60 (sessenta) dias do seu término de vigência, nos termos  da Portaria CGM nº 04/2019.</t>
  </si>
  <si>
    <t>4.2.5</t>
  </si>
  <si>
    <t>Prorrogação de contrato com prazo de vigência expirado, em desacordo com o Enunciado nº 08 da PGM Niterói.</t>
  </si>
  <si>
    <t>4.2.6</t>
  </si>
  <si>
    <t>Ausência de informação expressa sobre a vigência do contrato ou divergência de informações acerca do prazo nos autos. Obs. Aplica-se às contratações decorrentes das licitações realizadas a partir da publicação do GIR 003. (Parecer PGM 12/SPCES/PPLC/2021 - Visto/nº 25/MVSC/PPLC/2021  Proc. 090000415/2020 - art. 54 da Lei nº 8.666/93 e art. 132, § 3º do Código Civil).</t>
  </si>
  <si>
    <t>4.2.7</t>
  </si>
  <si>
    <t>Ausência de formalização de aditivo de prorrogação de contrato de escopo cuja vigência irá expirar antes do cumprimento do objeto. (Prorrogação contrato de escopo -  Acórdão TCU nº 127/2016 – Plenário, Ministro Relator André de Carvalho e Parecer da PGM nº 41/MVSC/PGA/NLC/2018,  processo nº 270/00008/2016).</t>
  </si>
  <si>
    <t>4.3</t>
  </si>
  <si>
    <t xml:space="preserve">Reajuste </t>
  </si>
  <si>
    <t>4.3.1</t>
  </si>
  <si>
    <t>Prorrogação de contrato com reajuste sem cláusula no contrato original prevendo expressamente a possibilidade do reajuste de valores, nos termos do art. 40, XI, da Lei n° 8.666/1993, da Lei n° 10.192/2001 e do Enunciado nº 11 da PGM Niterói (ou art. 92, V e 135 da Lei nº 14.133/2021).</t>
  </si>
  <si>
    <t>4.3.2</t>
  </si>
  <si>
    <t>Prorrogação de contrato com reajuste com fundamento no artigo 65 da Lei nº 8.666/93 (ou art. 124, da Lei nº 14.133/2021).</t>
  </si>
  <si>
    <t>4.3.3</t>
  </si>
  <si>
    <t>Prorrogação de contrato sem reajuste quando há cláusula contratual prevendo expressamente  a possibilidade  do reajuste de valores (sem renúncia expressa ao reajuste).</t>
  </si>
  <si>
    <t>4.3.4</t>
  </si>
  <si>
    <t>Prorrogação de contrato com reajuste de preços baseado em índice que não reflita a variação inflacionária do mercado.</t>
  </si>
  <si>
    <t>4.4</t>
  </si>
  <si>
    <t>Suspensão/ Paralisação</t>
  </si>
  <si>
    <t>4.4.1</t>
  </si>
  <si>
    <t>Suspensão da execução do contrato por prazo superior a 120 (cento e vinte) dias, salvo em caso de calamidade pública, grave perturbação da ordem interna ou guerra, ou ainda por repetidas suspensões que totalizem  o mesmo  prazo, independentemente do pagamento obrigatório de indenizações pelas sucessivas e contratualmente imprevistas desmobilizações e mobilizações e outras previstas, em desacordo com o art. 78, XIV da Lei nº 8.666/93 (ou art. 137, II, da Lei nº 14.133/2021).</t>
  </si>
  <si>
    <t>4.5</t>
  </si>
  <si>
    <t>Objeto do contrato</t>
  </si>
  <si>
    <t>4.5.1</t>
  </si>
  <si>
    <t>O objeto contratual não se enquadra no conceito de serviços contínuos tampouco nas hipóteses do art. 57, II, da Lei  nº 8.666/93 (ou art 107 da Lei nº 14.133/2021).</t>
  </si>
  <si>
    <t>4.6</t>
  </si>
  <si>
    <t>Pesquisa de preços</t>
  </si>
  <si>
    <t>4.6.1</t>
  </si>
  <si>
    <t>Ausência do mapa de cotação com análise da pesquisa realizada explicando o critério e a metodologia adotada, nos termos do art. 11 do Decreto Municipal nº 12.517/17.</t>
  </si>
  <si>
    <t>4.6.2</t>
  </si>
  <si>
    <t>Ausência de cômputo do reajuste de valores no preço total do contrato ao efetuar a comparação com os preços obtidos na pesquisa de preços, nos termos do Enunciado nº 08 da PGM Niterói (não aplicável quando houver renúncia ao rejuste).</t>
  </si>
  <si>
    <t>4.7</t>
  </si>
  <si>
    <t>Publicação de dados</t>
  </si>
  <si>
    <t>4.7.1</t>
  </si>
  <si>
    <t>Ausência de publicação ou publicação de extratos de contratos, termos aditivos e instrumentos congêneres sem observância aos elementos previstos no art. 1º do Decreto Municipal nº 11.698/2014.</t>
  </si>
  <si>
    <t>TAC</t>
  </si>
  <si>
    <t>TERMO DE AJUSTE DE CONTAS</t>
  </si>
  <si>
    <t>13.1</t>
  </si>
  <si>
    <t>Minuta do Termo de Ajuste de Contas, devidamente preenchida, informando objeto, valor, nome do credor e período de prestação de serviço/ fornecimento.</t>
  </si>
  <si>
    <t>13.2</t>
  </si>
  <si>
    <t xml:space="preserve">Justificativa formal acerca das razões que permitiram a prestação dos serviços ou fornecimento de bens sem cobertura contratual, apresentando esclarecimentos sobre a ausência de contrato à época. </t>
  </si>
  <si>
    <t>13.3</t>
  </si>
  <si>
    <t>De acordo com a manifestação do Ordenador de Despesas ratificando as informações contidas na justificativa apresentada no item anterior, acerca da execução dos serviços ou em relação ao fornecimento de bens, sem cobertura contratual.</t>
  </si>
  <si>
    <t>13.4</t>
  </si>
  <si>
    <t>Informar o número e o estágio em que se encontra o processo licitatório correspondente ao objeto do termo, no caso de necessidade de continuidade dos serviços, que devem estar previstos no Plano Anual de Contratações do órgão/entidade.</t>
  </si>
  <si>
    <t>13.5</t>
  </si>
  <si>
    <t>Notas Fiscais/Faturas atestadas por 2 (dois) servidores, contendo a identificação dos mesmos (nome, cargo e matrícula).</t>
  </si>
  <si>
    <t>13.6</t>
  </si>
  <si>
    <t>Cópia do contrato e aditivos que antecederam a execução da despesa, se for o caso.</t>
  </si>
  <si>
    <t>13.7</t>
  </si>
  <si>
    <t>Comprovação dos preços praticados:</t>
  </si>
  <si>
    <t>13.7.1</t>
  </si>
  <si>
    <t>Comprovação dos preços praticados de acordo com o contrato anteriormente vigente, ou;</t>
  </si>
  <si>
    <t>13.7.2</t>
  </si>
  <si>
    <t>Na falta do contrato, pesquisa de mercado observando os parâmetros cumulativos estabelecidos pelo Decreto Municipal nº 12.517/2017:</t>
  </si>
  <si>
    <t>13.7.2.a</t>
  </si>
  <si>
    <t>13.7.2.b</t>
  </si>
  <si>
    <t>13.7.2.c</t>
  </si>
  <si>
    <t>13.7.2.d</t>
  </si>
  <si>
    <t>13.7.2.e</t>
  </si>
  <si>
    <t>13.7.3</t>
  </si>
  <si>
    <t>Justificativa da autoridade competente em razão da excepcional não aplicação dos parâmetros cumulativos previstos no item 6.2 (art. 6º do Decreto Municipal nº. 12.517/2017), ou;</t>
  </si>
  <si>
    <t>13.7.4</t>
  </si>
  <si>
    <t>Tabela oficial de preços em razão da não aplicação obrigatória dos parâmetros cumulativos previstos no item 6.2 às obras e aos serviços de engenharia (art. 14º do Decreto nº. 12.517/2017), ou;</t>
  </si>
  <si>
    <t>13.7.5</t>
  </si>
  <si>
    <t>Na ausência de contrato ou pesquisa de mercado e para despesas anteriores à edição do Decreto nº 12.517 de 02 de janeiro de 2017, pesquisa de mercado com pelo menos 3 (três) fornecedores distintos do ramo do mercado local e/ou regional, observando-se a disponibilidade do objeto da contratação e declaração do Ordenador de despesas quanto à adequação dos preços.</t>
  </si>
  <si>
    <t>13.8</t>
  </si>
  <si>
    <t>Documentos de habilitação jurídica, bem como comprovantes atualizados de sua regularidade fiscal e trabalhista, nos termos dos art. 27 a 31 da Lei nº 8.666/1993.</t>
  </si>
  <si>
    <t>13.9</t>
  </si>
  <si>
    <t>13.10</t>
  </si>
  <si>
    <t>13.11</t>
  </si>
  <si>
    <t>13.12</t>
  </si>
  <si>
    <t>13.13</t>
  </si>
  <si>
    <t>Cópia do processo administrativo de apuração de responsabilidade de quem deu causa à realização da despesa sem cobertura contratual (item 9.2.2, TC-009.450/2005-6, Acórdão nº 43/2007-Plenário e Orientação Normativa AGU n.º 04, de 1º de abril de 2009).</t>
  </si>
  <si>
    <t>MODIFICAÇÃO</t>
  </si>
  <si>
    <t>PROCEDIMENTO DE MODIFICAÇÃO</t>
  </si>
  <si>
    <t>5.1</t>
  </si>
  <si>
    <t>5.1.1</t>
  </si>
  <si>
    <t>Manifestação técnica da Administração justificando a necessidade da modificação e demonstrando a superveniência do fato ensejador da alteração contratual e a pertinência entre os serviços originalmente contratados e a dos aditados (acréscimos).</t>
  </si>
  <si>
    <t>5.1.2</t>
  </si>
  <si>
    <t>Cópia do edital da licitação realizada.</t>
  </si>
  <si>
    <t>5.1.3</t>
  </si>
  <si>
    <t>Cópia do contrato e aditivos existentes e publicação dos extratos  correspondentes.</t>
  </si>
  <si>
    <t>5.1.4</t>
  </si>
  <si>
    <t>Planilha contendo o objeto, valor e prazos de início e término de cada instrumento</t>
  </si>
  <si>
    <t>5.1.5</t>
  </si>
  <si>
    <t>Pesquisa de mercado para a devida comprovação da efetiva vantagem de contratação, observados os parâmetros cumulativos estabelecidos pelo Decreto Municipal nº 12.517/2017, ressalvadas as hipóteses de obras e serviços de engenharia ou alterações sem inserção de novo item:</t>
  </si>
  <si>
    <t>5.1.5.a</t>
  </si>
  <si>
    <t>5.1.5.b</t>
  </si>
  <si>
    <t>5.1.5.c</t>
  </si>
  <si>
    <t>5.1.5.d</t>
  </si>
  <si>
    <t>5.1.5.e</t>
  </si>
  <si>
    <t>5.1.5.2</t>
  </si>
  <si>
    <t>5.1.5.3.a</t>
  </si>
  <si>
    <t>No caso de obras e serviços de engenharia: Tabela(s) oficial(is) de preços (art.14 do Decreto nº. 12.517/2017) – informar a fonte e data-base da tabela(s) utilizada(s);</t>
  </si>
  <si>
    <t>5.1.5.3.b</t>
  </si>
  <si>
    <t>Outras fontes de pesquisa.</t>
  </si>
  <si>
    <t>5.1.5.3.c</t>
  </si>
  <si>
    <t>Análise crítica apresentando esclarecimentos sobre os preços obtidos e o valor definido para o procedimento proposto, assinada pela autoridade competente.</t>
  </si>
  <si>
    <t>5.1.6</t>
  </si>
  <si>
    <t>5.1.7</t>
  </si>
  <si>
    <t>Declaração de Conformidade com as minutas padrão, de acordo com o Decreto Municipal nº 11.466/2013.</t>
  </si>
  <si>
    <t>5.1.8</t>
  </si>
  <si>
    <t>5.1.9</t>
  </si>
  <si>
    <t>5.1.10</t>
  </si>
  <si>
    <t>Dados do Sistema Integrado de Registro (SIRCAD)  do CEIS/CNEP (Cadastro Nacional de Empresas Inidôneas e Suspensas e Cadastro Nacional das Empresas Punidas), atendendo às determinações da Lei 12.846/2013, nos endereços eletrônicos: http://www.portaltransparencia.gov.br/sancoes/ceis 
http://www.portaltransparencia.gov.br/sancoes/cnep .</t>
  </si>
  <si>
    <t>5.1.12</t>
  </si>
  <si>
    <t>Declaração dos Fiscais do contrato ou do responsável quanto à solicitação pleiteada.</t>
  </si>
  <si>
    <t>5.1.13</t>
  </si>
  <si>
    <t>5.1.13.1</t>
  </si>
  <si>
    <t>5.1.13.2</t>
  </si>
  <si>
    <t>5.1.13.3</t>
  </si>
  <si>
    <t>Anexação de e-mail com informe de recebimento, em planilha padrão do impacto orçamentário, que trata o item 13.1, pela Subsecretaria de Orçamento da SEPLAG, conforme estabelecido no Decreto de abertura do exercício.</t>
  </si>
  <si>
    <t>5.1.14</t>
  </si>
  <si>
    <t>5.1.14.1</t>
  </si>
  <si>
    <t>5.1.14.2</t>
  </si>
  <si>
    <t>5.1.15</t>
  </si>
  <si>
    <t>5.1.15.1</t>
  </si>
  <si>
    <t>5.1.15.2</t>
  </si>
  <si>
    <t>5.1.16</t>
  </si>
  <si>
    <t>5.1.17</t>
  </si>
  <si>
    <t>5.1.18</t>
  </si>
  <si>
    <t>5.1.19</t>
  </si>
  <si>
    <t>TRM - reajuste com base em índices</t>
  </si>
  <si>
    <t>5.1.19.1.1</t>
  </si>
  <si>
    <t>Solicitação de reajuste pela contratada, informando o período a que se refere o reajuste pleiteado e o índice aplicado.</t>
  </si>
  <si>
    <t>5.1.19.1.2</t>
  </si>
  <si>
    <t>Previsão contratual de reajuste e do índice aplicável (arts. 40, XI e 55, III, Lei 8.666/93).</t>
  </si>
  <si>
    <t>5.1.19.1.3</t>
  </si>
  <si>
    <t>Proposta apresentada pela contratada, à época da licitação, a fim de demonstrar a observância do prazo mínimo definido no edital, contado da proposta ou do orçamento, conforme. (arts. 40, XI e 55, III, Lei 8.666/93).</t>
  </si>
  <si>
    <t>5.1.19.1.4</t>
  </si>
  <si>
    <t xml:space="preserve">Cálculo realizado pela Administração, acompanhado de manifestação, de modo a demonstrar que o índice, período e o valor corrigido estão de acordo com o que foi estabelecido no edital e/ou contrato.    </t>
  </si>
  <si>
    <t>TRM - modificações contratuais: supressões e/ou acréscimos</t>
  </si>
  <si>
    <t>5.1.19.2.1</t>
  </si>
  <si>
    <t xml:space="preserve">Planilha detalhada com valores e percentuais de acréscimo ou redução com observância dos limites quantitativos e/ou qualitativos do art. 65, §1º da Lei 8.666/93.  </t>
  </si>
  <si>
    <t>5.1.19.2.2</t>
  </si>
  <si>
    <t xml:space="preserve">No caso de prestação de serviço ou execução de obra: projeto básico referente ao acréscimo (TCU – acórdão 740/2004 – Plenário).  </t>
  </si>
  <si>
    <t>5.1.19.2.3</t>
  </si>
  <si>
    <t xml:space="preserve">Aprovação motivada, datada e assinada, do Projeto Básico pela autoridade competente (art. 7, §2º, I da Lei 8.666/93).  </t>
  </si>
  <si>
    <t>5.1.19.2.4</t>
  </si>
  <si>
    <t xml:space="preserve">No caso de prestação de serviço ou execução de obra: orçamento detalhado em planilhas que expresse a composição de todos os custos unitários da alteração (acréscimo).   </t>
  </si>
  <si>
    <t>TRM - revisão contratual</t>
  </si>
  <si>
    <t>5.1.19.3.1</t>
  </si>
  <si>
    <t>Solicitação de revisão pela contratada, nos termos do art. 65, II, “d”, da Lei 8.666/93.</t>
  </si>
  <si>
    <t>5.1.19.3.2</t>
  </si>
  <si>
    <t>Manifestação da Administração comprovando a ocorrência de fato justificador da revisão prevista na alínea “d” do art. 65, II da Lei 8.666/93: fato do príncipe, caso fortuito, força maior, fato imprevisível ou previsível de consequências incalculáveis.</t>
  </si>
  <si>
    <t>5.1.19.3.3</t>
  </si>
  <si>
    <t>Manifestação da Administração comprovando que os fatos repercutiram efetivamente nos preços inicialmente ajustados.</t>
  </si>
  <si>
    <t>TRM - modificações por acordo entre as partes</t>
  </si>
  <si>
    <t>5.1.19.4.1</t>
  </si>
  <si>
    <t>Justificativa da Administração que demonstre a ocorrência de alguma das situações previstas nas alíneas “a”, “b” ou “c” do Art. 65, II da Lei 8.666/93.</t>
  </si>
  <si>
    <t>5.1.19.4.2</t>
  </si>
  <si>
    <t xml:space="preserve">Substituição da garantia de execução; </t>
  </si>
  <si>
    <t>5.1.19.4.3</t>
  </si>
  <si>
    <t>Modificação do regime de execução da obra ou serviço, bem como do modo de fornecimento, em face de verificação técnica da inaplicabilidade dos termos contratuais originários;</t>
  </si>
  <si>
    <t>5.1.19.4.4</t>
  </si>
  <si>
    <t>Modificação da forma de pagamento, por imposição de circunstâncias supervenientes, mantido o valor inicial atualizado, vedada a antecipação do pagamento, com relação ao cronograma financeiro fixado, sem a correspondente contraprestação de fornecimento de bens ou execução de obra ou serviço.</t>
  </si>
  <si>
    <t>5.2</t>
  </si>
  <si>
    <t>Instrumento de formalização</t>
  </si>
  <si>
    <t>5.2.1</t>
  </si>
  <si>
    <t>Modificação contratual nas hipóteses do art. 65, da Lei nº 8.666/93 por meio de apostila (ou art. 124, da Lei nº 14.133/2021).</t>
  </si>
  <si>
    <t>5.3</t>
  </si>
  <si>
    <t>5.3.1</t>
  </si>
  <si>
    <t>5.4</t>
  </si>
  <si>
    <t>Reajuste Contratual</t>
  </si>
  <si>
    <t>5.4.1</t>
  </si>
  <si>
    <t xml:space="preserve">Concessão de reajuste em período posterior à prorrogação do contrato, sem que se considere a execução do período. </t>
  </si>
  <si>
    <t>5.5</t>
  </si>
  <si>
    <t>5.5.1</t>
  </si>
  <si>
    <t>Preclusão do direito ao reajuste, conforme Enunciado n° 11 da PGM Niterói.</t>
  </si>
  <si>
    <t>PRORROGAÇÃO+MODIFICAÇÃO</t>
  </si>
  <si>
    <t>PROCEDIMENTO DE PRORROGAÇÃO E MODIFICAÇÃO CONTRATUAL</t>
  </si>
  <si>
    <t>6.1</t>
  </si>
  <si>
    <t>6.1.1</t>
  </si>
  <si>
    <t>Manifestação técnica da Administração justificando a necessidade da prorrogação e demonstrando a superveniência do fato ensejador da alteração contratual e a pertinência entre os serviços originalmente contratados e a dos aditados (acréscimos).</t>
  </si>
  <si>
    <t>6.1.2</t>
  </si>
  <si>
    <t>6.1.3</t>
  </si>
  <si>
    <t>Cópia do contrato com previsão de prorrogação, aditivos existentes e publicação dos extratos correspondentes.</t>
  </si>
  <si>
    <t>6.1.4</t>
  </si>
  <si>
    <t>Planilha contendo o objeto, valor e prazos de início e término de cada instrumento.</t>
  </si>
  <si>
    <t>6.1.5</t>
  </si>
  <si>
    <t>6.1.5.a</t>
  </si>
  <si>
    <t>Consulta ao Portal de Compras Governamentais:  www.comprasgovernamentais.gov.br ;</t>
  </si>
  <si>
    <t>6.1.5.b</t>
  </si>
  <si>
    <t>6.1.5.c</t>
  </si>
  <si>
    <t>6.1.5.d</t>
  </si>
  <si>
    <t>6.1.5.e</t>
  </si>
  <si>
    <t>6.1.5.2</t>
  </si>
  <si>
    <t>Justificativa da autoridade competente em razão da excepcional não aplicação dos parâmetros cumulativos previstos no item 4.1 (art. 6º do Decreto Municipal nº. 12.517/2017) ou;</t>
  </si>
  <si>
    <t>6.1.5.3</t>
  </si>
  <si>
    <r>
      <t xml:space="preserve">No caso de obras e </t>
    </r>
    <r>
      <rPr>
        <b/>
        <sz val="18"/>
        <color theme="1"/>
        <rFont val="Times New Roman"/>
        <family val="1"/>
      </rPr>
      <t>serviços de engenharia</t>
    </r>
    <r>
      <rPr>
        <b/>
        <sz val="18"/>
        <color rgb="FF000000"/>
        <rFont val="Times New Roman"/>
        <family val="1"/>
      </rPr>
      <t>.</t>
    </r>
  </si>
  <si>
    <t>6.1.5.3.a</t>
  </si>
  <si>
    <t>Tabela(s) oficial(is) de preços (art.14 do Decreto nº. 12.517/2017) – informar a fonte e data-base da tabela(s) utilizada(s);</t>
  </si>
  <si>
    <t>6.1.5.3.b</t>
  </si>
  <si>
    <t>6.1.5.3.c</t>
  </si>
  <si>
    <r>
      <t>Análise crítica apresentando esclarecimentos sobre os preços</t>
    </r>
    <r>
      <rPr>
        <sz val="18"/>
        <color rgb="FF000000"/>
        <rFont val="Times New Roman"/>
        <family val="1"/>
      </rPr>
      <t xml:space="preserve"> obtidos e o valor definido para o procedimento proposto, assinada pela</t>
    </r>
    <r>
      <rPr>
        <sz val="18"/>
        <color theme="1"/>
        <rFont val="Times New Roman"/>
        <family val="1"/>
      </rPr>
      <t xml:space="preserve"> autoridade competente</t>
    </r>
    <r>
      <rPr>
        <sz val="18"/>
        <color rgb="FF000000"/>
        <rFont val="Times New Roman"/>
        <family val="1"/>
      </rPr>
      <t>.</t>
    </r>
  </si>
  <si>
    <t>6.1.6</t>
  </si>
  <si>
    <r>
      <t xml:space="preserve">Minuta do Termo Aditivo </t>
    </r>
    <r>
      <rPr>
        <sz val="18"/>
        <color theme="1"/>
        <rFont val="Times New Roman"/>
        <family val="1"/>
      </rPr>
      <t xml:space="preserve">devidamente preenchida e submetido(a) à aprovação jurídica, </t>
    </r>
    <r>
      <rPr>
        <sz val="18"/>
        <color rgb="FF000000"/>
        <rFont val="Times New Roman"/>
        <family val="1"/>
      </rPr>
      <t xml:space="preserve">incluindo cláusula </t>
    </r>
    <r>
      <rPr>
        <sz val="18"/>
        <color theme="1"/>
        <rFont val="Times New Roman"/>
        <family val="1"/>
      </rPr>
      <t>de que, comprovada a prática de ato lesivo à Administração Pública nos termos do art. 5 da Lei 12.846/13, o instrumento poderá ser rescindido sem prejuízo da aplicação de multa, desde que prevista no edital de licitação e/ou no contrato.</t>
    </r>
  </si>
  <si>
    <t>6.1.7</t>
  </si>
  <si>
    <t>6.1.7.1</t>
  </si>
  <si>
    <t>6.1.7.2</t>
  </si>
  <si>
    <t>6.1.7.3</t>
  </si>
  <si>
    <t>6.1.7.4</t>
  </si>
  <si>
    <t>Prorrogacao sem renúncia de reajuste.</t>
  </si>
  <si>
    <t>6.1.8</t>
  </si>
  <si>
    <r>
      <t xml:space="preserve">Comprovação das aprovações anteriores pela </t>
    </r>
    <r>
      <rPr>
        <sz val="18"/>
        <color rgb="FF000000"/>
        <rFont val="Times New Roman"/>
        <family val="1"/>
      </rPr>
      <t>CPFGF da contratação e dos respectivos aditivos.</t>
    </r>
  </si>
  <si>
    <t>6.1.9</t>
  </si>
  <si>
    <r>
      <t>Declaração de Conformidade</t>
    </r>
    <r>
      <rPr>
        <sz val="18"/>
        <color rgb="FF212121"/>
        <rFont val="Times New Roman"/>
        <family val="1"/>
      </rPr>
      <t xml:space="preserve"> com as minutas padrão, de acordo com o Decreto Municipal nº 11.466/2013.</t>
    </r>
  </si>
  <si>
    <t>6.1.10</t>
  </si>
  <si>
    <r>
      <t>Comprovação da manutenção das condições de habilitação do contratado, conforme art. 27, </t>
    </r>
    <r>
      <rPr>
        <i/>
        <sz val="18"/>
        <color rgb="FF212121"/>
        <rFont val="Times New Roman"/>
        <family val="1"/>
      </rPr>
      <t>caput</t>
    </r>
    <r>
      <rPr>
        <sz val="18"/>
        <color rgb="FF212121"/>
        <rFont val="Times New Roman"/>
        <family val="1"/>
      </rPr>
      <t> e incisos, da Lei nº 8.666/1993.</t>
    </r>
  </si>
  <si>
    <t>6.1.11</t>
  </si>
  <si>
    <t>Dados do Sistema Integrado de Registro (SIRCAD)  do CEIS/CNEP (Cadastro Nacional de Empresas Inidôneas e Suspensas e Cadastro Nacional das Empresas Punidas), atendendo às determinações da Lei 12.846/2013, nos endereços eletrônicos: http://www.portaltransparencia.gov.br/sancoes/ceis. http://www.portaltransparencia.gov.br/sancoes/cnep .</t>
  </si>
  <si>
    <t>6.1.12</t>
  </si>
  <si>
    <t>Certidão Negativa no registro do Cadastro Nacional de Condenações Cíveis por Ato de Improbidade Administrativa (CNIA) supervisionado pelo Conselho Nacional de Justiça (CNJ), através do endereço eletrônico https://www.cnj.jus.br/improbidade_adm/consultar_requerido.php , desde que previsto no edital de licitação.</t>
  </si>
  <si>
    <t>6.1.13</t>
  </si>
  <si>
    <r>
      <t>Declaração dos Fiscais do contrato ou do responsável quanto à solicitação pleiteada, justificando a vantajosidade para a Administração Pública, que deve ser aferida tanto pelo critério econômico (preço) quanto por outras condições relevantes (desempenho satisfatório prévio do contratado, conhecimento do objeto contratual, dentre outras), de acordo com o requisito VIII do Enunciado 8 da PGM.</t>
    </r>
    <r>
      <rPr>
        <sz val="18"/>
        <color rgb="FF333333"/>
        <rFont val="Times New Roman"/>
        <family val="1"/>
      </rPr>
      <t> </t>
    </r>
  </si>
  <si>
    <t>6.1.14</t>
  </si>
  <si>
    <r>
      <t>Requisitos para atendimento ao art. 16 da Lei de Responsabilidade Fiscal, nos casos de: (</t>
    </r>
    <r>
      <rPr>
        <u/>
        <sz val="18"/>
        <color rgb="FF000000"/>
        <rFont val="Times New Roman"/>
        <family val="1"/>
      </rPr>
      <t>criação</t>
    </r>
    <r>
      <rPr>
        <sz val="18"/>
        <color rgb="FF000000"/>
        <rFont val="Times New Roman"/>
        <family val="1"/>
      </rPr>
      <t xml:space="preserve">, </t>
    </r>
    <r>
      <rPr>
        <u/>
        <sz val="18"/>
        <color rgb="FF000000"/>
        <rFont val="Times New Roman"/>
        <family val="1"/>
      </rPr>
      <t>expansão</t>
    </r>
    <r>
      <rPr>
        <sz val="18"/>
        <color rgb="FF000000"/>
        <rFont val="Times New Roman"/>
        <family val="1"/>
      </rPr>
      <t xml:space="preserve"> ou </t>
    </r>
    <r>
      <rPr>
        <u/>
        <sz val="18"/>
        <color rgb="FF000000"/>
        <rFont val="Times New Roman"/>
        <family val="1"/>
      </rPr>
      <t>aperfeiçoamento</t>
    </r>
    <r>
      <rPr>
        <sz val="18"/>
        <color rgb="FF000000"/>
        <rFont val="Times New Roman"/>
        <family val="1"/>
      </rPr>
      <t xml:space="preserve"> de ação governamental que acarrete aumento da despesa (incisos I e II), inclusive </t>
    </r>
    <r>
      <rPr>
        <sz val="18"/>
        <color theme="1"/>
        <rFont val="Times New Roman"/>
        <family val="1"/>
      </rPr>
      <t>obras e investimentos.</t>
    </r>
  </si>
  <si>
    <t>6.1.14.1</t>
  </si>
  <si>
    <r>
      <t xml:space="preserve">Estimativa do impacto orçamentário-financeiro feito pela unidade requerente no exercício em que deva entrar em vigor e nos dois subsequentes - </t>
    </r>
    <r>
      <rPr>
        <sz val="18"/>
        <color rgb="FF000000"/>
        <rFont val="Arial"/>
        <family val="2"/>
      </rPr>
      <t>inciso I;</t>
    </r>
  </si>
  <si>
    <t>6.1.14.2</t>
  </si>
  <si>
    <r>
      <t xml:space="preserve">Declaração do ordenador de despesas de adequação orçamentária e financeira com a lei orçamentária anual (LOA) e compatibilidade com o plano plurianual (PPA) e com a lei de diretrizes orçamentárias (LDO) - </t>
    </r>
    <r>
      <rPr>
        <sz val="18"/>
        <color theme="1"/>
        <rFont val="Arial"/>
        <family val="2"/>
      </rPr>
      <t>inciso II.</t>
    </r>
  </si>
  <si>
    <t>6.1.14.3</t>
  </si>
  <si>
    <t>6.1.14.3.1</t>
  </si>
  <si>
    <t>6.15</t>
  </si>
  <si>
    <t>6.15.1</t>
  </si>
  <si>
    <r>
      <t xml:space="preserve">Declaração do ordenador de despesas de que se trata de despesa referente a objetos de entrega predeterminada e pontuais </t>
    </r>
    <r>
      <rPr>
        <b/>
        <sz val="18"/>
        <color theme="1"/>
        <rFont val="Times New Roman"/>
        <family val="1"/>
      </rPr>
      <t>ou</t>
    </r>
    <r>
      <rPr>
        <sz val="18"/>
        <color theme="1"/>
        <rFont val="Times New Roman"/>
        <family val="1"/>
      </rPr>
      <t xml:space="preserve"> aquelas com objetos de entrega predeterminada, mas que acontecem periodicamente, de forma parcelada, prevista na lei orçamentária anual (LOA) e sem alteração de valor.</t>
    </r>
  </si>
  <si>
    <t>6.15.2</t>
  </si>
  <si>
    <r>
      <t>Declaração do ordenador de despesas de que se trata de despesa anteriormente contratada, referente a serviços contínuos e permanentes, destinadas à</t>
    </r>
    <r>
      <rPr>
        <i/>
        <sz val="18"/>
        <color rgb="FF000000"/>
        <rFont val="Times New Roman"/>
        <family val="1"/>
      </rPr>
      <t xml:space="preserve"> </t>
    </r>
    <r>
      <rPr>
        <sz val="18"/>
        <color theme="1"/>
        <rFont val="Times New Roman"/>
        <family val="1"/>
      </rPr>
      <t>manutenção e funcionamento da Administração.</t>
    </r>
  </si>
  <si>
    <t>6.16</t>
  </si>
  <si>
    <r>
      <t xml:space="preserve">Previsão de reserva orçamentária que assegure o pagamento das obrigações decorrentes da execução contratual </t>
    </r>
    <r>
      <rPr>
        <sz val="18"/>
        <color rgb="FF212121"/>
        <rFont val="Times New Roman"/>
        <family val="1"/>
      </rPr>
      <t>no exercício financeiro em curso, nos termos do art.7º, §2º, III e art.14, </t>
    </r>
    <r>
      <rPr>
        <i/>
        <sz val="18"/>
        <color rgb="FF212121"/>
        <rFont val="Times New Roman"/>
        <family val="1"/>
      </rPr>
      <t xml:space="preserve">caput, </t>
    </r>
    <r>
      <rPr>
        <sz val="18"/>
        <color rgb="FF212121"/>
        <rFont val="Times New Roman"/>
        <family val="1"/>
      </rPr>
      <t>Lei Federal nº 8.666/93, com indicação do PT, ND e FR</t>
    </r>
    <r>
      <rPr>
        <b/>
        <sz val="18"/>
        <color rgb="FF212121"/>
        <rFont val="Times New Roman"/>
        <family val="1"/>
      </rPr>
      <t>.</t>
    </r>
  </si>
  <si>
    <t>6.16.1</t>
  </si>
  <si>
    <t>Reserva Manual ou Solicitação de Compra inserida no sistema e-cidade (pré-empenho), correspondente ao exercício em curso, segundo o art.  9°, do Decreto Municipal nº 15.040/2023. No caso de Reserva Manual, indicar a Natureza de Despesa e Fonte de Recurso e/ou</t>
  </si>
  <si>
    <t>6.16.2</t>
  </si>
  <si>
    <t>Pedido de Suplementação Orçamentária, requerida junto à SEPLAG/Subsecretaria de Orçamento, indicando o valor correspondente ao presente exercício, de acordo com o art. 9°,§ 7º do Decreto Municipal  nº 15.040/2023.</t>
  </si>
  <si>
    <t>6.17</t>
  </si>
  <si>
    <t>Aprovação pelo Setor Jurídico do órgão ou entidade da Administração Pública.</t>
  </si>
  <si>
    <t>6.18</t>
  </si>
  <si>
    <r>
      <t xml:space="preserve">Estudo Técnico Preliminar, nos termos do Decreto Municipal nº 14.012/2021, em se tratando de compra ou contratação de serviços de Tecnologia da Informação e Comunicação – TIC. </t>
    </r>
    <r>
      <rPr>
        <sz val="18"/>
        <color theme="1"/>
        <rFont val="Times New Roman"/>
        <family val="1"/>
      </rPr>
      <t>Dispensado para aditivo contratual que tenha por objeto única e exclusivamente a renovação de prazo.</t>
    </r>
  </si>
  <si>
    <t>6.19</t>
  </si>
  <si>
    <r>
      <t>Aprovação do Comitê Estratégico de Tecnologia da Informação – CETI, conforme Decreto Municipal nº 14.012/2021, se for o caso.</t>
    </r>
    <r>
      <rPr>
        <sz val="18"/>
        <color theme="1"/>
        <rFont val="Times New Roman"/>
        <family val="1"/>
      </rPr>
      <t xml:space="preserve"> Dispensado para aditivo contratual que tenha por objeto única e exclusivamente a renovação de prazo.</t>
    </r>
  </si>
  <si>
    <t>6.20</t>
  </si>
  <si>
    <t>6.21.1</t>
  </si>
  <si>
    <t>6.21.2</t>
  </si>
  <si>
    <t>6.21.3</t>
  </si>
  <si>
    <r>
      <t>Proposta apresentada pela contratada</t>
    </r>
    <r>
      <rPr>
        <sz val="18"/>
        <color theme="1"/>
        <rFont val="Times New Roman"/>
        <family val="1"/>
      </rPr>
      <t>, à época da licitação, a fim de demonstrar a observância do prazo mínimo definido no edital, contado da proposta ou do orçamento, conforme. (arts. 40, XI e 55, III, Lei 8.666/93).</t>
    </r>
  </si>
  <si>
    <t>6.21.4</t>
  </si>
  <si>
    <t>TRM -modificações contratuais - supressões e/ou acréscimos</t>
  </si>
  <si>
    <t>6.22.1</t>
  </si>
  <si>
    <t>Planilha detalhada com valores e percentuais de acréscimo ou redução com observância dos limites quantitativos e/ou qualitativos do art. 65, §1º da Lei 8.666/93.</t>
  </si>
  <si>
    <t>6.22.2</t>
  </si>
  <si>
    <r>
      <t xml:space="preserve">No caso de prestação de serviço ou execução de obra: </t>
    </r>
    <r>
      <rPr>
        <sz val="18"/>
        <color theme="1"/>
        <rFont val="Times New Roman"/>
        <family val="1"/>
      </rPr>
      <t>projeto básico referente ao acréscimo (TCU – acórdão 740/2004 – Plenário).</t>
    </r>
  </si>
  <si>
    <t>6.22.3</t>
  </si>
  <si>
    <t>Aprovação motivada, datada e assinada, do Projeto Básico pela autoridade competente (art. 7, §2º, I da Lei 8.666/93).</t>
  </si>
  <si>
    <t>6.22.4</t>
  </si>
  <si>
    <r>
      <t xml:space="preserve">No caso de prestação de serviço ou execução de obra: </t>
    </r>
    <r>
      <rPr>
        <b/>
        <sz val="18"/>
        <color theme="1"/>
        <rFont val="Times New Roman"/>
        <family val="1"/>
      </rPr>
      <t>orçamento detalhado</t>
    </r>
    <r>
      <rPr>
        <sz val="18"/>
        <color theme="1"/>
        <rFont val="Times New Roman"/>
        <family val="1"/>
      </rPr>
      <t xml:space="preserve"> em planilhas que expresse a composição de todos os custos unitários da alteração (acréscimo).</t>
    </r>
  </si>
  <si>
    <t xml:space="preserve">TRM - revisão contratual </t>
  </si>
  <si>
    <t>6.23.1</t>
  </si>
  <si>
    <t>6.23.2</t>
  </si>
  <si>
    <t>6.23.3</t>
  </si>
  <si>
    <t>TRM - outras modificações por acordo entre as partes</t>
  </si>
  <si>
    <t>6.24.1</t>
  </si>
  <si>
    <t xml:space="preserve">Justificativa da Administração que demonstre a ocorrência de alguma das situações previstas nas alíneas “a”, “b” ou “c” do Art. 65, II da Lei 8.666/93, quais sejam: </t>
  </si>
  <si>
    <t>6.24.1.1</t>
  </si>
  <si>
    <t>Substituição da garantia de execução;</t>
  </si>
  <si>
    <t>6.24.1.2</t>
  </si>
  <si>
    <t>6.24.1.3</t>
  </si>
  <si>
    <t>TRM - prorrogação produto contemplado nas metas do PPA</t>
  </si>
  <si>
    <t>6.25.1</t>
  </si>
  <si>
    <t>6.25.2</t>
  </si>
  <si>
    <t>6.25.3</t>
  </si>
  <si>
    <r>
      <t xml:space="preserve">Manifestação da empresa contratada demonstrando interesse na prorrogação, </t>
    </r>
    <r>
      <rPr>
        <sz val="18"/>
        <color rgb="FF212121"/>
        <rFont val="Times New Roman"/>
        <family val="1"/>
      </rPr>
      <t>inclusive quanto eventual renúncia ao reajuste previsto no contrato.</t>
    </r>
  </si>
  <si>
    <t>TRM - prorrogação serviços contínuos</t>
  </si>
  <si>
    <t>6.26.1</t>
  </si>
  <si>
    <t>Manifestação técnica da administração comprovando que o objeto é de execução contínua e justificando a vantajosidade da prorrogação.</t>
  </si>
  <si>
    <t>6.26.2</t>
  </si>
  <si>
    <r>
      <t xml:space="preserve">Manifestação da empresa contratada demonstrando interesse na prorrogação, </t>
    </r>
    <r>
      <rPr>
        <sz val="18"/>
        <color rgb="FF212121"/>
        <rFont val="Times New Roman"/>
        <family val="1"/>
      </rPr>
      <t>inclusive quanto eventual renúncia ao reajuste previsto no contrato</t>
    </r>
    <r>
      <rPr>
        <sz val="18"/>
        <color theme="1"/>
        <rFont val="Times New Roman"/>
        <family val="1"/>
      </rPr>
      <t>. No caso de renúncia ao reajuste, a proposta da contratada deverá contar a previsão do reajuste, de forma a demonstrar a vantajosidade.</t>
    </r>
  </si>
  <si>
    <t>6.27.3</t>
  </si>
  <si>
    <t>6.27.4</t>
  </si>
  <si>
    <t>Informação de prazo total da vigência do contrato, desde sua celebração inicial, contando todas as suas prorrogações, inclusive aquela que se pretende celebrar, está dentro do limite legal de 60 meses.</t>
  </si>
  <si>
    <t>TRM - prorrogação aluguel de equipamentos e utilização de programas de informática</t>
  </si>
  <si>
    <t>6.28.1</t>
  </si>
  <si>
    <t>6.28.2</t>
  </si>
  <si>
    <t>6.28.3</t>
  </si>
  <si>
    <t>TRM - prorrogação da execução, conclusão ou entrega</t>
  </si>
  <si>
    <t>6.29.1</t>
  </si>
  <si>
    <t>6.29.2</t>
  </si>
  <si>
    <t>6.29.3</t>
  </si>
  <si>
    <t>TRM - prorrogação do prazo de locação de imóvel</t>
  </si>
  <si>
    <t>6.30.1</t>
  </si>
  <si>
    <r>
      <t xml:space="preserve">Manifestação do locatário concordando com a prorrogação do contrato, </t>
    </r>
    <r>
      <rPr>
        <sz val="18"/>
        <color rgb="FF212121"/>
        <rFont val="Times New Roman"/>
        <family val="1"/>
      </rPr>
      <t>inclusive quanto eventual renúncia ao reajuste previsto no contrato.</t>
    </r>
  </si>
  <si>
    <t>6.30.2</t>
  </si>
  <si>
    <t>6.30.3</t>
  </si>
  <si>
    <t>6.30.4</t>
  </si>
  <si>
    <t>6.30.5</t>
  </si>
  <si>
    <t xml:space="preserve">TRM - caráter excepcional </t>
  </si>
  <si>
    <t>6.31.1</t>
  </si>
  <si>
    <t>6.31.2</t>
  </si>
  <si>
    <t>4.1.4</t>
  </si>
  <si>
    <t>Prorrogação de contrato com reajuste com fundamento no artigo 65 da Lei nº 8.666/93 (ou art. 124, da lei nº 14.133/2021).</t>
  </si>
  <si>
    <t>Prorrogação de contrato sem reajuste quando há cláusula contratual prevendo expressamente  a possibilidade  do reajuste de valores(não aplicável quando houver renúncia ao rejuste).</t>
  </si>
  <si>
    <t>Suspensão da execução do contrato por prazo superior a 120 (cento e vinte) dias, salvo em caso de calamidade pública, grave perturbação da ordem interna ou guerra, ou ainda por repetidas suspensões que totalizem  o mesmo  prazo, independentemente do pagamento obrigatório de indenizações pelas sucessivas e contratualmente imprevistas desmobilizações e mobilizações e outras previstas, em desacordo com o art. 78, XIV da Lei nº 8.666/93 (ou art. 137, II, da lei nº 14.133/2021).</t>
  </si>
  <si>
    <t>4.5.2</t>
  </si>
  <si>
    <t>Ausência de cômputo do reajuste de valores no preço total do contrato ao efetuar a comparação com os preços obtidos na pesquisa de preços, nos termos do Enunciado nº 08 da PGM Niterói (não aplicável quando houver renúncia ao reajuste).</t>
  </si>
  <si>
    <t>Publicação de dados (Prorrogação e Modificação)</t>
  </si>
  <si>
    <t>DESAPROPRIAÇÃO</t>
  </si>
  <si>
    <t>PROCEDIMENTO DE DESAPROPRIAÇÃO</t>
  </si>
  <si>
    <t>14.1</t>
  </si>
  <si>
    <t>Procedimento da Desapropriação, de acordo com o Decreto Municipal n°14.621/2021.</t>
  </si>
  <si>
    <t>14.1.1</t>
  </si>
  <si>
    <t>Requerimento Inicial da Autoridade Administrativa Competente (Secretário da Respectiva Pasta), acompanhando da justificativa pública que motivou a desapropriação.</t>
  </si>
  <si>
    <t>14.1.2</t>
  </si>
  <si>
    <t>Certidão de RGI .</t>
  </si>
  <si>
    <t>14.2</t>
  </si>
  <si>
    <t>Decreto Expropriatório.</t>
  </si>
  <si>
    <t>14.3</t>
  </si>
  <si>
    <t>Laudo de Avaliação do Imóvel.</t>
  </si>
  <si>
    <t>14.4</t>
  </si>
  <si>
    <t>Parecer da Procuradoria Geral do Município.</t>
  </si>
  <si>
    <t>14.5</t>
  </si>
  <si>
    <t>Requisitos para atendimento ao art. 16 da Lei de Responsabilidade Fiscal, nos casos de: (criação, expansão ou aperfeiçoamento de ação governamental que acarrete aumento da despesa (incisos I e II).</t>
  </si>
  <si>
    <t>14.5.1</t>
  </si>
  <si>
    <t>14.5.2</t>
  </si>
  <si>
    <t>14.5.3</t>
  </si>
  <si>
    <t>14.5.4</t>
  </si>
  <si>
    <t>Anexação de e-mail com informe de recebimento, em planilha padrão do impacto orçamentário, que trata o item 5.1 do TRM, pela Subsecretaria de Orçamento da SEPLAG, conforme estabelecido no Decreto de abertura do exercício.</t>
  </si>
  <si>
    <t>14.5.5</t>
  </si>
  <si>
    <t>Declaração do ordenador de despesa de que a despesa decorrente da desapropriação se exaure em um único exercício financeiro, ou</t>
  </si>
  <si>
    <t>14.5.6</t>
  </si>
  <si>
    <t>Informação que a presente despesa já fora contabilizada em programa de ação governamental que guardou estrita observância dos arts. 16, incisos I e II e parágrafos, da LRF, uma vez que se trata de meio para a consecução de uma política pública, conforme Promoção 04/VGS/PGA/2018, nos autos do processo nº 040001353/2014, seguindo o posicionamento do Procurador Geral do Município sobre o parecer da PGM no processo nº 080002086/2016.</t>
  </si>
  <si>
    <t>14.6</t>
  </si>
  <si>
    <t>14.7</t>
  </si>
  <si>
    <t>CONT TEMPORÁRIA</t>
  </si>
  <si>
    <t>PROCEDIMENTO DE CONTRATAÇÃO TEMPORÁRIA</t>
  </si>
  <si>
    <t>15.1</t>
  </si>
  <si>
    <t>Solicitação da contratação pela área demandante do órgão ou entidade da Administração Pública.</t>
  </si>
  <si>
    <t>15.2</t>
  </si>
  <si>
    <t>Justificativa da necessidade da contratação, com a exposição sucinta dos motivos determinantes da admissão de pessoal temporário ao serviço público (inc. I, do art. 4º, da Lei Municipal nº 3.378/2018).</t>
  </si>
  <si>
    <t>15.3</t>
  </si>
  <si>
    <t>Indicação da específica hipótese legal autorizativa, dentre as situações do art. 3º, em que se enquadra a contratação temporária pretendida (inc. II, do art, 4º, da Lei Municipal nº 3.378/2018).</t>
  </si>
  <si>
    <t>15.4</t>
  </si>
  <si>
    <t>Demonstração de que a necessidade de contratação temporária não resulta da falta de planejamento ou de desídia administrativa, mas de circunstância extraordinária e imprevisível, ou previsível porém inevitável (inc. III, do art. 4º, da Lei Municipal nº 3.378/2018).</t>
  </si>
  <si>
    <t>15.5</t>
  </si>
  <si>
    <t>Indicação da quantidade de agentes que serão contratados, das funções que serão exercidas e do valor da remuneração, com as devidas justificativas (inc. IV, do art. 4º, da Lei Municipal nº 3.378/2018).</t>
  </si>
  <si>
    <t>15.6</t>
  </si>
  <si>
    <t>Comprovação pelo órgão ou entidade interessada:</t>
  </si>
  <si>
    <t>15.6.1</t>
  </si>
  <si>
    <t>De que a necessidade do serviço não pode ser atendida por meio de contrato administrativo ou remanejamento de funcionários .em que isso implique desvio de função;</t>
  </si>
  <si>
    <t>15.6.2</t>
  </si>
  <si>
    <t>Da inexistência de candidatos já aprovados em concurso público ou funcionários em disponibilidade, em número suficiente para cargos cujas funções correspondam às das contratações pretendidas, no caso de excepcional interesse público com necessidade permanente.</t>
  </si>
  <si>
    <t>15.6.3</t>
  </si>
  <si>
    <t>Da inexistência de servidores cedidos, em gozo de licença para trato de interesse particular, ou com possibilidade de revisão de readaptações, em condições de suprir a necessidade administrativa a ser satisfeita com a contratação da mão de obra temporária.</t>
  </si>
  <si>
    <t>15.7</t>
  </si>
  <si>
    <t>Edital de processo seletivo simplificado e minuta do contrato que será celebrado (inc. VIII, do art. 4º, da Lei Municipal nº 3.378/2018).</t>
  </si>
  <si>
    <t>15.8</t>
  </si>
  <si>
    <t>Autorização do Dirigente Máximo do órgão ou da entidade (inc. VII, do art. 4º, da Lei Municipal nº 3.378/2018).</t>
  </si>
  <si>
    <t>15.9</t>
  </si>
  <si>
    <t>Autorização do Prefeito, nos termos do inc. XIII, do art. 4º, da Lei Municipal nº 3.378/2018.</t>
  </si>
  <si>
    <t>15.10</t>
  </si>
  <si>
    <t>Requisitos para atendimento do art. 16 da Lei de Responsabilidade Fiscal, nos casos de: (criação, expansão ou aperfeiçoamento de ação governamental que acarrete aumento da despesa (incisos I e II).</t>
  </si>
  <si>
    <t>15.10.1</t>
  </si>
  <si>
    <t>Estimativa do impacto orçamentário-financeiro no exercício em que deva entrar em vigor e nos dois subsequentes (inciso I).</t>
  </si>
  <si>
    <t>15.10.2</t>
  </si>
  <si>
    <t>Declaração do ordenador de despesas de adequação orçamentária e financeira com a lei orçamentária anual (LOA) e compatibilidade com o plano plurianual (PPA) e com a lei de diretrizes orçamentárias (LDO) (inciso II).</t>
  </si>
  <si>
    <t>15.10.3</t>
  </si>
  <si>
    <t>15.10.4</t>
  </si>
  <si>
    <t>Anexação de e-mail com informe de recebimento, em planilha padrão do impacto orçamentário, que trata o item 10.1 do TRM, pela Subsecretaria de Orçamento da SEPLAG, conforme estabelecido no Decreto de abertura do exercício.</t>
  </si>
  <si>
    <t>15.11</t>
  </si>
  <si>
    <t>Previsão de reserva orçamentária que assegure o pagamento das obrigações decorrentes da execução contratual no exercício financeiro em curso, nos termos do art.7º, §2º, III e art.14, caput, Lei Federal nº 8.666/93.</t>
  </si>
  <si>
    <t>15.11.1</t>
  </si>
  <si>
    <t>15.11.2</t>
  </si>
  <si>
    <t>15.12</t>
  </si>
  <si>
    <t>Prévio exame e aprovação pela Procuradoria Geral do Município - PGM, conforme art. 4, X, da Lei 3.378/2018.</t>
  </si>
  <si>
    <t>15.13</t>
  </si>
  <si>
    <t>Informação do número do processo administrativo, caso a validade da contratação temporária esteja condicionada à concomitante abertura de concurso público para a substituição dos servidores temporários.</t>
  </si>
  <si>
    <t>15.14</t>
  </si>
  <si>
    <t>Previsão no edital de que as contratações serão efetuadas por tempo determinado pelo prazo de 01 (um) ano, admitida uma ou mais prorrogações por igual ou inferior período, até o limite máximo de 03 (três) anos, sendo que em hipótese alguma tais contratações se darão por prazo indeterminado.</t>
  </si>
  <si>
    <t>15.15</t>
  </si>
  <si>
    <t>No caso de aproveitamento de processos seletivos realizados sob a égide da Lei 3.083/2014, comprovação de que o novo contrato não poderá superar o prazo máximo previsto no artigo 9º, já computado o período em que o servidor temporário laborou na vigência do contrato anterior.</t>
  </si>
  <si>
    <t>PECÚNIA</t>
  </si>
  <si>
    <r>
      <t xml:space="preserve">PROCEDIMENTO DE PECÚNIA </t>
    </r>
    <r>
      <rPr>
        <sz val="18"/>
        <color theme="1" tint="4.9989318521683403E-2"/>
        <rFont val="Times New Roman"/>
        <family val="1"/>
      </rPr>
      <t>(CONVERSÃO DE FÉRIAS OU LICENÇA PRÊMIO)</t>
    </r>
  </si>
  <si>
    <t>16.1</t>
  </si>
  <si>
    <t>Requerimento do benefício.</t>
  </si>
  <si>
    <t>16.2</t>
  </si>
  <si>
    <t>Qualificação e dados do ex-servidor através da juntada do relatório de assentamento funcional.</t>
  </si>
  <si>
    <t>16.3</t>
  </si>
  <si>
    <t>Comprovante de valor remuneratório por ocasião da extinção do vínculo.</t>
  </si>
  <si>
    <t>16.4</t>
  </si>
  <si>
    <t>Manifestação do órgão competente quanto à concessão do beneficio pleiteado.</t>
  </si>
  <si>
    <t>16.5</t>
  </si>
  <si>
    <t>Detalhamento do valor devido e do período correspondente.</t>
  </si>
  <si>
    <t>16.6</t>
  </si>
  <si>
    <t>16.7</t>
  </si>
  <si>
    <t xml:space="preserve">Manifestação do gestor. </t>
  </si>
  <si>
    <t>16.8</t>
  </si>
  <si>
    <t>16.9</t>
  </si>
  <si>
    <t>CONCURSO PÚBLICO</t>
  </si>
  <si>
    <t>PROCEDIMENTO DE CONCURSO PÚBLICO</t>
  </si>
  <si>
    <t>17.1</t>
  </si>
  <si>
    <t>17.2</t>
  </si>
  <si>
    <t>17.2.1</t>
  </si>
  <si>
    <t>17.2.2</t>
  </si>
  <si>
    <t>17.3</t>
  </si>
  <si>
    <t>17.4</t>
  </si>
  <si>
    <t>17.5</t>
  </si>
  <si>
    <t>17.5.1</t>
  </si>
  <si>
    <t>17.5.2</t>
  </si>
  <si>
    <t>17.5.3</t>
  </si>
  <si>
    <t>17.5.4</t>
  </si>
  <si>
    <t>17.5.5</t>
  </si>
  <si>
    <t>17.6</t>
  </si>
  <si>
    <t>17.7</t>
  </si>
  <si>
    <t>17.8</t>
  </si>
  <si>
    <t>Não elaboração, pactuação e publicização das ações do Plano de Integridade (biênio 2023/2024), conforme disposição da Lei Municipal nº 3.466/2020 e do Decreto nº 13.877/2021, que expandiu o "Previne Niterói" para toda a Administração Municipal.</t>
  </si>
  <si>
    <t>DEA PESSOAL</t>
  </si>
  <si>
    <t>PROCEDIMENTO DE DESPESA DE EXERCÍCIOS ANTERIORES (DEA) - PESSOAL</t>
  </si>
  <si>
    <t>18.1</t>
  </si>
  <si>
    <t>Termo de Reconhecimento de Dívida, assinado e datado pelo Titular da Unidade Orçamentária, informando valor, nome do favorecido, fundamentação contratual e período do inadimplemento, nos termos do Decreto de Execução Orçamentária e Financeira do Exercício em curso.</t>
  </si>
  <si>
    <t>18.2</t>
  </si>
  <si>
    <t>Justificativa pela área demandante do órgão ou entidade da Administração Pública da não emissão do empenho prévio (art. 60 da Lei Federal nº 4.320/1964).</t>
  </si>
  <si>
    <t>18.3</t>
  </si>
  <si>
    <t>De acordo do Ordenador de Despesas ratificando as informações contidas no item anterior, acerca da realização de despesa sem a emissão do empenho prévio (art. 60 da Lei Federal nº 4.320/1964).</t>
  </si>
  <si>
    <t>18.4</t>
  </si>
  <si>
    <t>Comprovação da frequência do servidor ou documentação referente ao seu histórico funcional junto à Administração Pública Municipal.</t>
  </si>
  <si>
    <t>18.5</t>
  </si>
  <si>
    <t>Documentos/Declarações que comprovem que o pagamento do período não foi efetivado.</t>
  </si>
  <si>
    <t>18.6</t>
  </si>
  <si>
    <t>Cópia do processo administrativo de apuração de responsabilidade de quem deu causa à realização da despesa sem prévio empenho (art. 60 da Lei Federal nº 4.320/64), quando presentes elementos que indiquem a existência de irregularidade administrativa no atraso de pagamento.</t>
  </si>
  <si>
    <t>18.7</t>
  </si>
  <si>
    <t>Reserva Manual ou Solicitação de Compra inserida no sistema e-cidade (pré-empenho), segundo o art.  10, do Decreto Municipal nº 14.397/2022. No caso de Reserva Manual, indicar a Natureza de Despesa e Fonte de Recurso.</t>
  </si>
  <si>
    <t>18.8</t>
  </si>
  <si>
    <t>Pedido de Suplementação Orçamentária, requerida junto à SEPLAG/Subsecretaria de Orçamento, de acordo com o art. 10, § 4º do Decreto Municipal nº 14.397/2022.</t>
  </si>
  <si>
    <t>DEA OUTRAS DESPESAS</t>
  </si>
  <si>
    <t>PROCEDIMENTO DE DESPESA DE EXERCÍCIOS ANTERIORES (DEA) - OUTRAS DESPESAS</t>
  </si>
  <si>
    <t>19.1</t>
  </si>
  <si>
    <t xml:space="preserve">Termo de Reconhecimento de Dívida, assinado e datado pelo Titular da Unidade Orçamentária, informando valor, nome do credor, fundamentação contratual e período da despesa, nos termos do Decreto de Execução Orçamentária e Financeira do Exercício em curso.       </t>
  </si>
  <si>
    <t>19.2</t>
  </si>
  <si>
    <t>Cópia do contrato e termos aditivos (se houver) que originaram a despesa.</t>
  </si>
  <si>
    <t>19.3</t>
  </si>
  <si>
    <t>Extrato da publicação do contrato e termos aditivos (se houver) que originaram a despesa.</t>
  </si>
  <si>
    <t>19.4</t>
  </si>
  <si>
    <t>19.5</t>
  </si>
  <si>
    <t>19.6</t>
  </si>
  <si>
    <t>Declaração dos Fiscais do contrato ou do responsável de que o objeto foi entregue/executado, nas condições estabelecidas no instrumento contratual.</t>
  </si>
  <si>
    <t>19.7</t>
  </si>
  <si>
    <t>De acordo do Ordenador de Despesas ratificando as informações contidas nos itens anteriores, acerca da execução dos serviços ou em relação ao fornecimento de bens, sem a emissão do empenho prévio (art. 60 da Lei Federal nº 4.320/1964).</t>
  </si>
  <si>
    <t>19.8</t>
  </si>
  <si>
    <t>19.9</t>
  </si>
  <si>
    <t>19.10</t>
  </si>
  <si>
    <t>19.11</t>
  </si>
  <si>
    <t>INCENT FISCAL</t>
  </si>
  <si>
    <t>INCENTIVO FISCAL</t>
  </si>
  <si>
    <t>21.1</t>
  </si>
  <si>
    <t>Solicitação do objeto.</t>
  </si>
  <si>
    <t>21.2</t>
  </si>
  <si>
    <t>Relação dos projetos aprovados.</t>
  </si>
  <si>
    <t>21.3</t>
  </si>
  <si>
    <t>Declaração de Intenção (D.I) preenchida, datada e assinada pelo proponente e incentivador do projeto cultural, devidamente identificados.</t>
  </si>
  <si>
    <t>21.4</t>
  </si>
  <si>
    <t>Dados do contribuinte(s) / base de Análise.</t>
  </si>
  <si>
    <t>21.5</t>
  </si>
  <si>
    <t>Planilha detalhada contendo valores já concedidos/analisados pela SMF.</t>
  </si>
  <si>
    <t>21.6</t>
  </si>
  <si>
    <t>Análise da Secretaria Municipal de Fazenda.</t>
  </si>
  <si>
    <t>21.7</t>
  </si>
  <si>
    <t>Manifestação do Controle Interno Setorial, de acordo com o artigo 1º da Portaria da SEPLAG Nº 06/2017, de 03 de Abril de 2017.</t>
  </si>
  <si>
    <t>CELEB PARCERIA OSC</t>
  </si>
  <si>
    <t>CELEBRAÇÃO DE PARCERIA COM ORGANIZAÇÕES DA SOCIEDADE CIVIL</t>
  </si>
  <si>
    <t>20.1</t>
  </si>
  <si>
    <t>Justificativa técnica da Administração informando: 
I - a relevância do projeto;
II - a descrição do interesse público social envolvido; e
III - a razão de escolha do termo de fomento, termo de colaboração ou acordo de cooperação.
(art. 20 do Decreto Municipal nº 13.996/2021)</t>
  </si>
  <si>
    <t>20.2</t>
  </si>
  <si>
    <t>Planilha detalhada com a justificativa e a previsão de todos os insumos e serviços a serem adquiridos, separados em despesas ordinárias e extraordinárias (art. 18 do Decreto Municipal nº 13.996/2021).</t>
  </si>
  <si>
    <t>20.3</t>
  </si>
  <si>
    <t>Minuta do plano de trabalho contendo:
I - descrição da realidade que será objeto da parceria, demonstrando o nexo entre essa realidade e as atividades ou projetos e metas a serem atingidas, com as seguintes informações: 
II - descrição das metas a serem atingidas e de atividades ou projetos a serem executados; 
III - previsão de receitas e de despesas (separadas em ordinárias e extraordinárias) a serem realizadas na execução das atividades ou dos projetos abrangidos pela parceria ;  
IV - forma de execução das atividades ou dos projetos e de cumprimento das metas a eles atreladas; 
V - definição dos parâmetros, por meio de indicadores, a serem utilizados para a aferição do cumprimento das metas.
(art. 22 da Lei nº 13.019/2014 e art. 17, §2º do Decreto Municipal n° 13.996/2021).</t>
  </si>
  <si>
    <t>20.4</t>
  </si>
  <si>
    <t>Pesquisa de mercado para a devida comprovação da efetiva vantagem de contratação (art. 17 do Decreto Municipal n° 13.996/2021).</t>
  </si>
  <si>
    <t>20.4.2</t>
  </si>
  <si>
    <t>Justificativa técnica contendo a metodologia adotada para a formação do preço. (art. 20 do Decreto Municipal nº 13.996/2021).</t>
  </si>
  <si>
    <t>20.5</t>
  </si>
  <si>
    <t>Minuta do Edital e todos os seus anexos, conforme art. 24, §1º da Lei nº 13.019/2014, art. 13 do Decreto Municipal n° 13.996/2021.</t>
  </si>
  <si>
    <t>20.6</t>
  </si>
  <si>
    <t>Minuta do Termo de Colaboração ou de Fomento com as cláusulas essenciais previstas no art. 42 da Lei nº 13.019/2014 e as do art. 34 do Decreto Municipal nº 13.996/2021.</t>
  </si>
  <si>
    <t>20.7</t>
  </si>
  <si>
    <t>Parecer jurídico emitido pela Procuradoria Geral do Município ou assessoria jurídica pertencente à Administração Indireta, nos termos do art. 21 do Decreto Municipal.</t>
  </si>
  <si>
    <t>20.8</t>
  </si>
  <si>
    <t>Cópia da Portaria de designação da Comissão de Seleção, de acordo com o Princípio da Segregação de Funções, de modo que os integrantes da comissão não exerçam/tenham exercido atividades referentes à elaboração do instrumento convocatório e fiscalização da parceria. (art. 22 do Decreto Municipal nº 13.996/2021).</t>
  </si>
  <si>
    <t>20.9</t>
  </si>
  <si>
    <t>20.9.1</t>
  </si>
  <si>
    <t>20.9.2</t>
  </si>
  <si>
    <t>20.9.3</t>
  </si>
  <si>
    <t>20.9.4</t>
  </si>
  <si>
    <t>Anexação de e-mail com informe de recebimento em planilha padrão do impacto orçamentário que trata o item 12.1 pela Subsecretaria de Orçamento da SEPLAG, conforme estabelecido no Decreto de abertura do exercício.</t>
  </si>
  <si>
    <t>20.10.1</t>
  </si>
  <si>
    <t>20.10.2</t>
  </si>
  <si>
    <t>Declaração do ordenador de despesas de que se trata de despesa objeto de parceria anterior, referente a serviços contínuos e permanentes, destinados à manutenção e funcionamento da Administração (no caso de continuidade, juntar aos autos, histórico de liquidação da despesa, cópia do instrumento ou do último aditivo em vigor, demonstrando que não haverá aumento de liquidação da despesa superior à correção monetária).</t>
  </si>
  <si>
    <t>20.11</t>
  </si>
  <si>
    <t>Previsão de reserva orçamentária que assegure o pagamento das obrigações decorrentes da execução contratual, nos termos do art.13, inciso I, do Decreto Municipal nº 13.996/2021, com indicação do PT, Natureza de Despesa e FR.</t>
  </si>
  <si>
    <t>20.12</t>
  </si>
  <si>
    <t>20.13</t>
  </si>
  <si>
    <t>20.14</t>
  </si>
  <si>
    <t>Autorização pelo Titular do órgão ou entidade para realização do procedimento.</t>
  </si>
  <si>
    <t>CASOS DE DISPENSA OU INEXIGIBILIDADE DE CHAMAMENTO</t>
  </si>
  <si>
    <t>20.15.1</t>
  </si>
  <si>
    <t>No caso de ausência de chamamento público por dispensa ou inexigibilidade (art. 32 do Decreto Municipal nº 13.996/2021), o administrador público deverá adequar a justificativa, apresentando: I - a caracterização da situação fática e seu enquadramento nas hipóteses previstas nos artigos 30 e 31 do Decreto nº 13.996/2021; II - a razão da escolha da organização da sociedade civil; e III - a justificativa do valor previsto para a realização do objeto.</t>
  </si>
  <si>
    <t>20.15.2</t>
  </si>
  <si>
    <t>Minuta do extrato da justificativa de dispensa ou da inexigibilidade de realização de chamamento público, a ser publicado no prazo de 05 (cinco) dias antes da formalização da parceria, no sítio oficial da administração pública na internet e, eventualmente, a critério do administrador público, também no meio oficial de publicidade da administração pública, sob pena de nulidade do ato de formalização de parceria. (§ 1º do art. 32 do Decreto Municipal nº 13.996/2021.</t>
  </si>
  <si>
    <t>20.15.3</t>
  </si>
  <si>
    <t>Em se tratando de dispensa de chamamento público, informar a justificativa para a não realização do procedimento, informando em qual das hipóteses previstas no artigo 30 do Decreto nº 13.996/2021 a dispensa é fundamentada:</t>
  </si>
  <si>
    <t>20.15.4</t>
  </si>
  <si>
    <t xml:space="preserve">Em se tratando de inexigibilidade de realização de chamamento público nas hipóteses de inviabilidade de competição entre as organizações da sociedade civil, em razão da natureza singular do objeto da parceria ou se as metas somente puderem ser atingidas por uma entidade específica, previstas no artigo 31 do Decreto nº 13.996/2021: </t>
  </si>
  <si>
    <t xml:space="preserve"> Processo n°</t>
  </si>
  <si>
    <t xml:space="preserve"> Data</t>
  </si>
  <si>
    <t xml:space="preserve"> Rubrica</t>
  </si>
  <si>
    <t xml:space="preserve"> Folha</t>
  </si>
  <si>
    <t>Referência: Nota Técnica n°        /CGM/2023</t>
  </si>
  <si>
    <t>EM OBSERVÂNCIA AO PRINCÍPIO DA SEGREGAÇÃO DE FUNÇÕES, A FICHA DA CPFGF ESTÁ SENDO ELABORADA PELA CGM, DE FORMA PROVISÓRIA, ATÉ DEFINIÇÃO DE FLUXO</t>
  </si>
  <si>
    <t>1.Quadro resumo:</t>
  </si>
  <si>
    <t>DETALHAMENTO PROCESSUAL:</t>
  </si>
  <si>
    <r>
      <rPr>
        <b/>
        <sz val="11.5"/>
        <color theme="1"/>
        <rFont val="Arial"/>
        <family val="2"/>
      </rPr>
      <t>ORDENADOR DE DESPESA:</t>
    </r>
    <r>
      <rPr>
        <sz val="11.5"/>
        <color theme="1"/>
        <rFont val="Arial"/>
        <family val="2"/>
      </rPr>
      <t xml:space="preserve"> </t>
    </r>
  </si>
  <si>
    <r>
      <rPr>
        <b/>
        <sz val="11.5"/>
        <color theme="1"/>
        <rFont val="Arial"/>
        <family val="2"/>
      </rPr>
      <t>FAVORECIDO:</t>
    </r>
    <r>
      <rPr>
        <sz val="11.5"/>
        <color theme="1"/>
        <rFont val="Arial"/>
        <family val="2"/>
      </rPr>
      <t xml:space="preserve"> </t>
    </r>
  </si>
  <si>
    <r>
      <rPr>
        <b/>
        <sz val="11.5"/>
        <color theme="1"/>
        <rFont val="Arial"/>
        <family val="2"/>
      </rPr>
      <t>INSTRUMENTO:</t>
    </r>
    <r>
      <rPr>
        <sz val="11.5"/>
        <color theme="1"/>
        <rFont val="Arial"/>
        <family val="2"/>
      </rPr>
      <t xml:space="preserve"> </t>
    </r>
  </si>
  <si>
    <r>
      <rPr>
        <b/>
        <sz val="11.5"/>
        <color theme="1"/>
        <rFont val="Arial"/>
        <family val="2"/>
      </rPr>
      <t>OBJETO DE SOLICITAÇÃO:</t>
    </r>
    <r>
      <rPr>
        <sz val="11.5"/>
        <color theme="1"/>
        <rFont val="Arial"/>
        <family val="2"/>
      </rPr>
      <t xml:space="preserve"> </t>
    </r>
  </si>
  <si>
    <r>
      <rPr>
        <b/>
        <sz val="11.5"/>
        <color theme="1"/>
        <rFont val="Arial"/>
        <family val="2"/>
      </rPr>
      <t>ASSUNTO:</t>
    </r>
    <r>
      <rPr>
        <sz val="11.5"/>
        <color theme="1"/>
        <rFont val="Arial"/>
        <family val="2"/>
      </rPr>
      <t xml:space="preserve"> </t>
    </r>
  </si>
  <si>
    <t>VALORES</t>
  </si>
  <si>
    <r>
      <rPr>
        <b/>
        <sz val="11.5"/>
        <color theme="1"/>
        <rFont val="Arial"/>
        <family val="2"/>
      </rPr>
      <t>CONTRATO:</t>
    </r>
    <r>
      <rPr>
        <sz val="11.5"/>
        <color theme="1"/>
        <rFont val="Arial"/>
        <family val="2"/>
      </rPr>
      <t xml:space="preserve"> ----</t>
    </r>
  </si>
  <si>
    <r>
      <t>ADITIVOS:</t>
    </r>
    <r>
      <rPr>
        <sz val="11.5"/>
        <color theme="1"/>
        <rFont val="Arial"/>
        <family val="2"/>
      </rPr>
      <t xml:space="preserve"> ----</t>
    </r>
    <r>
      <rPr>
        <b/>
        <sz val="11.5"/>
        <color theme="1"/>
        <rFont val="Arial"/>
        <family val="2"/>
      </rPr>
      <t xml:space="preserve">                  </t>
    </r>
  </si>
  <si>
    <r>
      <rPr>
        <b/>
        <sz val="11.5"/>
        <color theme="1"/>
        <rFont val="Arial"/>
        <family val="2"/>
      </rPr>
      <t>PRAZO INICIAL:</t>
    </r>
    <r>
      <rPr>
        <sz val="11.5"/>
        <color theme="1"/>
        <rFont val="Arial"/>
        <family val="2"/>
      </rPr>
      <t xml:space="preserve"> ----</t>
    </r>
  </si>
  <si>
    <t>DELIBERAÇÃO (VALOR TOTAL)
 R$</t>
  </si>
  <si>
    <r>
      <rPr>
        <b/>
        <sz val="11.5"/>
        <color theme="1"/>
        <rFont val="Arial"/>
        <family val="2"/>
      </rPr>
      <t>SOLICITAÇÃO DE COMPRA / RESERVA MANUAL Nº:</t>
    </r>
    <r>
      <rPr>
        <sz val="11.5"/>
        <color theme="1"/>
        <rFont val="Arial"/>
        <family val="2"/>
      </rPr>
      <t xml:space="preserve"> </t>
    </r>
  </si>
  <si>
    <r>
      <rPr>
        <b/>
        <sz val="11.5"/>
        <color theme="1"/>
        <rFont val="Arial"/>
        <family val="2"/>
      </rPr>
      <t>PERÍODO REFERENTE À SOLICITAÇÃO:</t>
    </r>
    <r>
      <rPr>
        <sz val="11.5"/>
        <color theme="1"/>
        <rFont val="Arial"/>
        <family val="2"/>
      </rPr>
      <t xml:space="preserve"> </t>
    </r>
  </si>
  <si>
    <r>
      <rPr>
        <b/>
        <sz val="11.5"/>
        <color theme="1"/>
        <rFont val="Arial"/>
        <family val="2"/>
      </rPr>
      <t>SUPLEMENTAÇÃO ORÇAMENTÁRIA:</t>
    </r>
    <r>
      <rPr>
        <sz val="11.5"/>
        <color theme="1"/>
        <rFont val="Arial"/>
        <family val="2"/>
      </rPr>
      <t xml:space="preserve"> </t>
    </r>
  </si>
  <si>
    <r>
      <rPr>
        <b/>
        <sz val="11.5"/>
        <color theme="1"/>
        <rFont val="Arial"/>
        <family val="2"/>
      </rPr>
      <t>VALOR PARA ATUALIZAÇÃO MONETÁRIA DO INICIAL:</t>
    </r>
    <r>
      <rPr>
        <sz val="11.5"/>
        <color theme="1"/>
        <rFont val="Arial"/>
        <family val="2"/>
      </rPr>
      <t xml:space="preserve"> </t>
    </r>
  </si>
  <si>
    <r>
      <rPr>
        <b/>
        <sz val="11.5"/>
        <color theme="1"/>
        <rFont val="Arial"/>
        <family val="2"/>
      </rPr>
      <t>ACRÉSCIMO DE XX% EQUIVALENTES A:</t>
    </r>
    <r>
      <rPr>
        <sz val="11.5"/>
        <color theme="1"/>
        <rFont val="Arial"/>
        <family val="2"/>
      </rPr>
      <t xml:space="preserve"> </t>
    </r>
  </si>
  <si>
    <r>
      <rPr>
        <b/>
        <sz val="11.5"/>
        <color theme="1"/>
        <rFont val="Arial"/>
        <family val="2"/>
      </rPr>
      <t>FONTE:</t>
    </r>
    <r>
      <rPr>
        <sz val="11.5"/>
        <color theme="1"/>
        <rFont val="Arial"/>
        <family val="2"/>
      </rPr>
      <t xml:space="preserve"> </t>
    </r>
  </si>
  <si>
    <r>
      <rPr>
        <b/>
        <sz val="11.5"/>
        <color theme="1"/>
        <rFont val="Arial"/>
        <family val="2"/>
      </rPr>
      <t>ND:</t>
    </r>
    <r>
      <rPr>
        <sz val="11.5"/>
        <color theme="1"/>
        <rFont val="Arial"/>
        <family val="2"/>
      </rPr>
      <t xml:space="preserve"> </t>
    </r>
  </si>
  <si>
    <t>2. Deliberação: Componentes da Comissão de Programação Financeira e Gestão Fiscal – CPFGF:</t>
  </si>
  <si>
    <t>(   ) APROVADO</t>
  </si>
  <si>
    <t>(   ) APROVADO PARCIALMENTE</t>
  </si>
  <si>
    <t>(   ) NÃO APROVADO</t>
  </si>
  <si>
    <t xml:space="preserve">VALOR TOTAL APROVADO: </t>
  </si>
  <si>
    <t>VALOR MÁXIMO PARA LIQUIDAÇÃO NO EXERCÍCIO DE:</t>
  </si>
  <si>
    <t>ELLEN CRISTINE BONADIO BENEDETTI</t>
  </si>
  <si>
    <t>MOACIR LINHARES SOUTINHO DA CRUZ</t>
  </si>
  <si>
    <t>Secretaria Municipal de Planejamento Orçamento e Modernização da Gestão</t>
  </si>
  <si>
    <t>Niterói Prev</t>
  </si>
  <si>
    <t>(Secretaria Executiva)</t>
  </si>
  <si>
    <t>MARÍLIA SORRINI PERES ORTIZ</t>
  </si>
  <si>
    <t>LUIZ ANTONIO FRANCISCO VIEIRA</t>
  </si>
  <si>
    <t>Secretaria Municipal de Fazenda</t>
  </si>
  <si>
    <t>Secretaria Municipal de Administração</t>
  </si>
  <si>
    <t>Referência: Nota Técnica n°       /2023/CGM</t>
  </si>
  <si>
    <t>À ............................,</t>
  </si>
  <si>
    <t>Para providências, face à ....................................................da CPFGF, em ____/____/2023.</t>
  </si>
  <si>
    <t>Recomenda-se que o Gestor da Pasta atenda integralmente as recomendações contidas na Nota Técnica em referência e na legislação aplicável.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</si>
</sst>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
    <numFmt numFmtId="166" formatCode="&quot;R$&quot;\ #,##0.00"/>
  </numFmts>
  <fonts count="78">
    <font>
      <sz val="11"/>
      <color theme="1"/>
      <name val="Calibri"/>
      <family val="2"/>
      <scheme val="minor"/>
    </font>
    <font>
      <b/>
      <sz val="11"/>
      <color theme="1"/>
      <name val="Calibri"/>
      <family val="2"/>
      <scheme val="minor"/>
    </font>
    <font>
      <sz val="18"/>
      <color theme="1"/>
      <name val="Calibri"/>
      <family val="2"/>
      <scheme val="minor"/>
    </font>
    <font>
      <b/>
      <sz val="10"/>
      <color theme="1"/>
      <name val="Calibri"/>
      <family val="2"/>
      <scheme val="minor"/>
    </font>
    <font>
      <sz val="11"/>
      <name val="Calibri"/>
      <family val="2"/>
      <scheme val="minor"/>
    </font>
    <font>
      <sz val="11"/>
      <color theme="1" tint="4.9989318521683403E-2"/>
      <name val="Calibri"/>
      <family val="2"/>
      <scheme val="minor"/>
    </font>
    <font>
      <b/>
      <sz val="11"/>
      <color theme="1" tint="4.9989318521683403E-2"/>
      <name val="Calibri"/>
      <family val="2"/>
      <scheme val="minor"/>
    </font>
    <font>
      <b/>
      <sz val="11"/>
      <name val="Calibri"/>
      <family val="2"/>
      <scheme val="minor"/>
    </font>
    <font>
      <sz val="11.5"/>
      <color theme="1"/>
      <name val="Calibri"/>
      <family val="2"/>
      <scheme val="minor"/>
    </font>
    <font>
      <sz val="11.5"/>
      <color theme="1"/>
      <name val="Arial"/>
      <family val="2"/>
    </font>
    <font>
      <b/>
      <sz val="11.5"/>
      <color theme="1"/>
      <name val="Arial"/>
      <family val="2"/>
    </font>
    <font>
      <sz val="11"/>
      <color theme="1"/>
      <name val="Arial"/>
      <family val="2"/>
    </font>
    <font>
      <b/>
      <sz val="11"/>
      <color theme="1"/>
      <name val="Arial"/>
      <family val="2"/>
    </font>
    <font>
      <sz val="13"/>
      <color rgb="FF000000"/>
      <name val="Arial"/>
      <family val="2"/>
    </font>
    <font>
      <sz val="13"/>
      <color theme="1"/>
      <name val="Arial"/>
      <family val="2"/>
    </font>
    <font>
      <b/>
      <sz val="13"/>
      <color theme="1"/>
      <name val="Arial"/>
      <family val="2"/>
    </font>
    <font>
      <b/>
      <sz val="12.5"/>
      <color theme="1"/>
      <name val="Arial"/>
      <family val="2"/>
    </font>
    <font>
      <sz val="12.7"/>
      <color theme="1"/>
      <name val="Arial"/>
      <family val="2"/>
    </font>
    <font>
      <b/>
      <sz val="11.5"/>
      <color theme="1"/>
      <name val="Calibri"/>
      <family val="2"/>
      <scheme val="minor"/>
    </font>
    <font>
      <b/>
      <sz val="12"/>
      <color theme="1"/>
      <name val="Arial"/>
      <family val="2"/>
    </font>
    <font>
      <sz val="12"/>
      <color theme="1"/>
      <name val="Arial"/>
      <family val="2"/>
    </font>
    <font>
      <b/>
      <sz val="13"/>
      <color rgb="FFFF0000"/>
      <name val="Arial"/>
      <family val="2"/>
    </font>
    <font>
      <sz val="16"/>
      <color theme="1"/>
      <name val="Times New Roman"/>
      <family val="1"/>
    </font>
    <font>
      <b/>
      <sz val="16"/>
      <color theme="1"/>
      <name val="Times New Roman"/>
      <family val="1"/>
    </font>
    <font>
      <b/>
      <sz val="16"/>
      <name val="Times New Roman"/>
      <family val="1"/>
    </font>
    <font>
      <sz val="16"/>
      <color theme="1" tint="4.9989318521683403E-2"/>
      <name val="Times New Roman"/>
      <family val="1"/>
    </font>
    <font>
      <b/>
      <sz val="16"/>
      <color theme="1" tint="4.9989318521683403E-2"/>
      <name val="Times New Roman"/>
      <family val="1"/>
    </font>
    <font>
      <sz val="18"/>
      <color theme="1"/>
      <name val="Times New Roman"/>
      <family val="1"/>
    </font>
    <font>
      <b/>
      <sz val="18"/>
      <color theme="1"/>
      <name val="Times New Roman"/>
      <family val="1"/>
    </font>
    <font>
      <b/>
      <u/>
      <sz val="18"/>
      <color theme="1"/>
      <name val="Times New Roman"/>
      <family val="1"/>
    </font>
    <font>
      <b/>
      <u/>
      <sz val="18"/>
      <color rgb="FFFF0000"/>
      <name val="Times New Roman"/>
      <family val="1"/>
    </font>
    <font>
      <b/>
      <sz val="18"/>
      <name val="Times New Roman"/>
      <family val="1"/>
    </font>
    <font>
      <sz val="18"/>
      <name val="Times New Roman"/>
      <family val="1"/>
    </font>
    <font>
      <b/>
      <sz val="18"/>
      <color theme="1" tint="4.9989318521683403E-2"/>
      <name val="Times New Roman"/>
      <family val="1"/>
    </font>
    <font>
      <sz val="18"/>
      <color theme="1" tint="4.9989318521683403E-2"/>
      <name val="Times New Roman"/>
      <family val="1"/>
    </font>
    <font>
      <sz val="18"/>
      <color rgb="FFFF0000"/>
      <name val="Times New Roman"/>
      <family val="1"/>
    </font>
    <font>
      <sz val="8"/>
      <name val="Calibri"/>
      <family val="2"/>
      <scheme val="minor"/>
    </font>
    <font>
      <b/>
      <sz val="14"/>
      <name val="Times New Roman"/>
      <family val="1"/>
    </font>
    <font>
      <b/>
      <sz val="14"/>
      <color theme="1"/>
      <name val="Times New Roman"/>
      <family val="1"/>
    </font>
    <font>
      <b/>
      <sz val="12"/>
      <color theme="1"/>
      <name val="Times New Roman"/>
      <family val="1"/>
    </font>
    <font>
      <b/>
      <sz val="12"/>
      <name val="Times New Roman"/>
      <family val="1"/>
    </font>
    <font>
      <b/>
      <sz val="14"/>
      <color theme="1" tint="4.9989318521683403E-2"/>
      <name val="Times New Roman"/>
      <family val="1"/>
    </font>
    <font>
      <b/>
      <sz val="12"/>
      <color theme="1" tint="4.9989318521683403E-2"/>
      <name val="Times New Roman"/>
      <family val="1"/>
    </font>
    <font>
      <u/>
      <sz val="18"/>
      <color theme="1" tint="4.9989318521683403E-2"/>
      <name val="Times New Roman"/>
      <family val="1"/>
    </font>
    <font>
      <u/>
      <sz val="18"/>
      <color rgb="FF0070C0"/>
      <name val="Times New Roman"/>
      <family val="1"/>
    </font>
    <font>
      <i/>
      <sz val="11"/>
      <color theme="1" tint="4.9989318521683403E-2"/>
      <name val="Calibri"/>
      <family val="2"/>
      <scheme val="minor"/>
    </font>
    <font>
      <sz val="16"/>
      <name val="Times New Roman"/>
      <family val="1"/>
    </font>
    <font>
      <sz val="14"/>
      <name val="Times New Roman"/>
      <family val="1"/>
    </font>
    <font>
      <sz val="11"/>
      <color theme="1"/>
      <name val="Calibri"/>
      <family val="2"/>
      <scheme val="minor"/>
    </font>
    <font>
      <b/>
      <sz val="11"/>
      <name val="Times New Roman"/>
      <family val="1"/>
    </font>
    <font>
      <sz val="11"/>
      <color theme="1"/>
      <name val="Times New Roman"/>
      <family val="1"/>
    </font>
    <font>
      <sz val="10"/>
      <color rgb="FF000000"/>
      <name val="Times New Roman"/>
      <family val="1"/>
    </font>
    <font>
      <b/>
      <sz val="9"/>
      <color indexed="81"/>
      <name val="Segoe UI"/>
      <family val="2"/>
    </font>
    <font>
      <sz val="9"/>
      <color indexed="81"/>
      <name val="Segoe UI"/>
      <charset val="1"/>
    </font>
    <font>
      <b/>
      <sz val="9"/>
      <color indexed="81"/>
      <name val="Segoe UI"/>
      <charset val="1"/>
    </font>
    <font>
      <sz val="11"/>
      <name val="Times New Roman"/>
      <family val="1"/>
    </font>
    <font>
      <b/>
      <sz val="16"/>
      <color rgb="FFFF0000"/>
      <name val="Calibri"/>
      <family val="2"/>
      <scheme val="minor"/>
    </font>
    <font>
      <b/>
      <sz val="12"/>
      <color theme="1"/>
      <name val="Calibri"/>
      <family val="2"/>
      <scheme val="minor"/>
    </font>
    <font>
      <b/>
      <sz val="14"/>
      <color theme="1"/>
      <name val="Calibri"/>
      <family val="2"/>
      <scheme val="minor"/>
    </font>
    <font>
      <u/>
      <sz val="18"/>
      <name val="Times New Roman"/>
      <family val="1"/>
    </font>
    <font>
      <sz val="15"/>
      <name val="Times New Roman"/>
      <family val="1"/>
    </font>
    <font>
      <sz val="14"/>
      <color theme="1"/>
      <name val="Times New Roman"/>
      <family val="1"/>
    </font>
    <font>
      <sz val="20"/>
      <name val="Times New Roman"/>
      <family val="1"/>
    </font>
    <font>
      <sz val="11"/>
      <color rgb="FFFF0000"/>
      <name val="Calibri"/>
      <family val="2"/>
      <scheme val="minor"/>
    </font>
    <font>
      <sz val="10"/>
      <color rgb="FFFF0000"/>
      <name val="Calibri"/>
      <family val="2"/>
      <scheme val="minor"/>
    </font>
    <font>
      <b/>
      <sz val="20"/>
      <name val="Times New Roman"/>
      <family val="1"/>
    </font>
    <font>
      <b/>
      <u/>
      <sz val="16"/>
      <name val="Times New Roman"/>
      <family val="1"/>
    </font>
    <font>
      <i/>
      <sz val="18"/>
      <name val="Times New Roman"/>
      <family val="1"/>
    </font>
    <font>
      <b/>
      <sz val="18"/>
      <color rgb="FF000000"/>
      <name val="Times New Roman"/>
      <family val="1"/>
    </font>
    <font>
      <sz val="18"/>
      <color rgb="FF000000"/>
      <name val="Times New Roman"/>
      <family val="1"/>
    </font>
    <font>
      <sz val="18"/>
      <color rgb="FF212121"/>
      <name val="Times New Roman"/>
      <family val="1"/>
    </font>
    <font>
      <i/>
      <sz val="18"/>
      <color rgb="FF212121"/>
      <name val="Times New Roman"/>
      <family val="1"/>
    </font>
    <font>
      <sz val="18"/>
      <color rgb="FF333333"/>
      <name val="Times New Roman"/>
      <family val="1"/>
    </font>
    <font>
      <u/>
      <sz val="18"/>
      <color rgb="FF000000"/>
      <name val="Times New Roman"/>
      <family val="1"/>
    </font>
    <font>
      <i/>
      <sz val="18"/>
      <color rgb="FF000000"/>
      <name val="Times New Roman"/>
      <family val="1"/>
    </font>
    <font>
      <b/>
      <sz val="18"/>
      <color rgb="FF212121"/>
      <name val="Times New Roman"/>
      <family val="1"/>
    </font>
    <font>
      <sz val="18"/>
      <color rgb="FF000000"/>
      <name val="Arial"/>
      <family val="2"/>
    </font>
    <font>
      <sz val="18"/>
      <color theme="1"/>
      <name val="Arial"/>
      <family val="2"/>
    </font>
  </fonts>
  <fills count="20">
    <fill>
      <patternFill patternType="none"/>
    </fill>
    <fill>
      <patternFill patternType="gray125"/>
    </fill>
    <fill>
      <patternFill patternType="solid">
        <fgColor theme="2" tint="-9.9978637043366805E-2"/>
        <bgColor indexed="64"/>
      </patternFill>
    </fill>
    <fill>
      <patternFill patternType="solid">
        <fgColor rgb="FFAFABAB"/>
        <bgColor rgb="FF969696"/>
      </patternFill>
    </fill>
    <fill>
      <patternFill patternType="solid">
        <fgColor rgb="FFFFF2CC"/>
        <bgColor rgb="FFFFFFCC"/>
      </patternFill>
    </fill>
    <fill>
      <patternFill patternType="solid">
        <fgColor theme="2" tint="-0.249977111117893"/>
        <bgColor indexed="64"/>
      </patternFill>
    </fill>
    <fill>
      <patternFill patternType="solid">
        <fgColor theme="7" tint="0.79998168889431442"/>
        <bgColor indexed="64"/>
      </patternFill>
    </fill>
    <fill>
      <patternFill patternType="solid">
        <fgColor theme="0" tint="-0.34998626667073579"/>
        <bgColor rgb="FF969696"/>
      </patternFill>
    </fill>
    <fill>
      <patternFill patternType="solid">
        <fgColor theme="2" tint="-0.249977111117893"/>
        <bgColor rgb="FF969696"/>
      </patternFill>
    </fill>
    <fill>
      <patternFill patternType="solid">
        <fgColor rgb="FF007E39"/>
        <bgColor indexed="64"/>
      </patternFill>
    </fill>
    <fill>
      <patternFill patternType="solid">
        <fgColor rgb="FFE6AF00"/>
        <bgColor indexed="64"/>
      </patternFill>
    </fill>
    <fill>
      <patternFill patternType="solid">
        <fgColor theme="7" tint="0.79998168889431442"/>
        <bgColor rgb="FFFFFFCC"/>
      </patternFill>
    </fill>
    <fill>
      <patternFill patternType="solid">
        <fgColor rgb="FFEB0505"/>
        <bgColor indexed="64"/>
      </patternFill>
    </fill>
    <fill>
      <patternFill patternType="solid">
        <fgColor theme="0"/>
        <bgColor indexed="64"/>
      </patternFill>
    </fill>
    <fill>
      <patternFill patternType="solid">
        <fgColor theme="0"/>
        <bgColor rgb="FF969696"/>
      </patternFill>
    </fill>
    <fill>
      <patternFill patternType="solid">
        <fgColor theme="0"/>
        <bgColor rgb="FFFFFFCC"/>
      </patternFill>
    </fill>
    <fill>
      <patternFill patternType="solid">
        <fgColor theme="9" tint="0.59999389629810485"/>
        <bgColor rgb="FFFFFFCC"/>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theme="0" tint="-0.34998626667073579"/>
      </bottom>
      <diagonal/>
    </border>
    <border>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right/>
      <top/>
      <bottom style="medium">
        <color theme="1" tint="4.9989318521683403E-2"/>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theme="1" tint="4.9989318521683403E-2"/>
      </top>
      <bottom style="thin">
        <color indexed="64"/>
      </bottom>
      <diagonal/>
    </border>
    <border>
      <left style="thin">
        <color indexed="64"/>
      </left>
      <right/>
      <top style="double">
        <color theme="1" tint="4.9989318521683403E-2"/>
      </top>
      <bottom style="thin">
        <color indexed="64"/>
      </bottom>
      <diagonal/>
    </border>
    <border>
      <left/>
      <right style="thin">
        <color indexed="64"/>
      </right>
      <top style="double">
        <color theme="1" tint="4.9989318521683403E-2"/>
      </top>
      <bottom style="thin">
        <color indexed="64"/>
      </bottom>
      <diagonal/>
    </border>
    <border>
      <left/>
      <right/>
      <top style="double">
        <color theme="1" tint="4.9989318521683403E-2"/>
      </top>
      <bottom style="thin">
        <color indexed="64"/>
      </bottom>
      <diagonal/>
    </border>
    <border>
      <left/>
      <right/>
      <top/>
      <bottom style="double">
        <color indexed="64"/>
      </bottom>
      <diagonal/>
    </border>
    <border>
      <left style="thin">
        <color indexed="64"/>
      </left>
      <right/>
      <top style="hair">
        <color theme="0" tint="-0.34998626667073579"/>
      </top>
      <bottom style="thin">
        <color indexed="64"/>
      </bottom>
      <diagonal/>
    </border>
    <border>
      <left/>
      <right/>
      <top style="hair">
        <color theme="0" tint="-0.34998626667073579"/>
      </top>
      <bottom style="thin">
        <color indexed="64"/>
      </bottom>
      <diagonal/>
    </border>
    <border>
      <left/>
      <right style="thin">
        <color indexed="64"/>
      </right>
      <top style="hair">
        <color theme="0" tint="-0.34998626667073579"/>
      </top>
      <bottom style="thin">
        <color indexed="64"/>
      </bottom>
      <diagonal/>
    </border>
    <border>
      <left/>
      <right/>
      <top style="double">
        <color indexed="64"/>
      </top>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theme="1"/>
      </right>
      <top style="medium">
        <color indexed="64"/>
      </top>
      <bottom style="hair">
        <color theme="1"/>
      </bottom>
      <diagonal/>
    </border>
    <border>
      <left style="hair">
        <color theme="1"/>
      </left>
      <right style="hair">
        <color theme="1"/>
      </right>
      <top style="medium">
        <color indexed="64"/>
      </top>
      <bottom style="hair">
        <color theme="1"/>
      </bottom>
      <diagonal/>
    </border>
    <border>
      <left style="hair">
        <color theme="1"/>
      </left>
      <right style="medium">
        <color indexed="64"/>
      </right>
      <top style="medium">
        <color indexed="64"/>
      </top>
      <bottom style="hair">
        <color theme="1"/>
      </bottom>
      <diagonal/>
    </border>
    <border>
      <left style="medium">
        <color indexed="64"/>
      </left>
      <right style="hair">
        <color theme="1"/>
      </right>
      <top style="hair">
        <color theme="1"/>
      </top>
      <bottom style="medium">
        <color indexed="64"/>
      </bottom>
      <diagonal/>
    </border>
    <border>
      <left style="hair">
        <color theme="1"/>
      </left>
      <right style="hair">
        <color theme="1"/>
      </right>
      <top style="hair">
        <color theme="1"/>
      </top>
      <bottom style="medium">
        <color indexed="64"/>
      </bottom>
      <diagonal/>
    </border>
    <border>
      <left style="hair">
        <color theme="1"/>
      </left>
      <right style="medium">
        <color indexed="64"/>
      </right>
      <top style="hair">
        <color theme="1"/>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theme="1"/>
      </right>
      <top style="medium">
        <color indexed="64"/>
      </top>
      <bottom style="medium">
        <color indexed="64"/>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style="hair">
        <color theme="1"/>
      </right>
      <top style="medium">
        <color indexed="64"/>
      </top>
      <bottom style="hair">
        <color theme="1"/>
      </bottom>
      <diagonal/>
    </border>
    <border>
      <left style="medium">
        <color indexed="64"/>
      </left>
      <right style="medium">
        <color indexed="64"/>
      </right>
      <top style="medium">
        <color indexed="64"/>
      </top>
      <bottom style="hair">
        <color theme="1"/>
      </bottom>
      <diagonal/>
    </border>
    <border>
      <left style="medium">
        <color indexed="64"/>
      </left>
      <right style="medium">
        <color indexed="64"/>
      </right>
      <top style="hair">
        <color theme="1"/>
      </top>
      <bottom style="medium">
        <color indexed="64"/>
      </bottom>
      <diagonal/>
    </border>
    <border>
      <left style="medium">
        <color indexed="64"/>
      </left>
      <right/>
      <top style="medium">
        <color indexed="64"/>
      </top>
      <bottom style="hair">
        <color theme="1"/>
      </bottom>
      <diagonal/>
    </border>
    <border>
      <left/>
      <right/>
      <top style="medium">
        <color indexed="64"/>
      </top>
      <bottom style="hair">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164" fontId="48" fillId="0" borderId="0" applyFont="0" applyFill="0" applyBorder="0" applyAlignment="0" applyProtection="0"/>
  </cellStyleXfs>
  <cellXfs count="595">
    <xf numFmtId="0" fontId="0" fillId="0" borderId="0" xfId="0"/>
    <xf numFmtId="0" fontId="0" fillId="0" borderId="0" xfId="0" applyProtection="1">
      <protection hidden="1"/>
    </xf>
    <xf numFmtId="0" fontId="0" fillId="0" borderId="0" xfId="0" applyAlignment="1" applyProtection="1">
      <alignment vertical="center"/>
      <protection hidden="1"/>
    </xf>
    <xf numFmtId="0" fontId="0" fillId="0" borderId="0" xfId="0" applyAlignment="1" applyProtection="1">
      <alignment horizontal="left" vertical="center"/>
      <protection hidden="1"/>
    </xf>
    <xf numFmtId="0" fontId="5" fillId="0" borderId="0" xfId="0" applyFont="1" applyProtection="1">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left"/>
      <protection hidden="1"/>
    </xf>
    <xf numFmtId="0" fontId="4" fillId="0" borderId="0" xfId="0" applyFont="1" applyProtection="1">
      <protection hidden="1"/>
    </xf>
    <xf numFmtId="0" fontId="8" fillId="0" borderId="0" xfId="0" applyFont="1" applyProtection="1">
      <protection hidden="1"/>
    </xf>
    <xf numFmtId="0" fontId="8" fillId="0" borderId="0" xfId="0" applyFont="1" applyAlignment="1" applyProtection="1">
      <alignment horizontal="justify" vertical="top" wrapText="1"/>
      <protection locked="0"/>
    </xf>
    <xf numFmtId="0" fontId="18" fillId="0" borderId="0" xfId="0" applyFont="1" applyAlignment="1" applyProtection="1">
      <alignment horizontal="center" vertical="top" wrapText="1"/>
      <protection locked="0"/>
    </xf>
    <xf numFmtId="0" fontId="5" fillId="0" borderId="0" xfId="0" applyFont="1" applyAlignment="1" applyProtection="1">
      <alignment horizontal="center"/>
      <protection hidden="1"/>
    </xf>
    <xf numFmtId="0" fontId="1" fillId="0" borderId="0" xfId="0" applyFont="1" applyAlignment="1" applyProtection="1">
      <alignment horizontal="center" vertical="center"/>
      <protection hidden="1"/>
    </xf>
    <xf numFmtId="0" fontId="0" fillId="0" borderId="0" xfId="0" applyAlignment="1" applyProtection="1">
      <alignment horizontal="left"/>
      <protection hidden="1"/>
    </xf>
    <xf numFmtId="49" fontId="1" fillId="0" borderId="0" xfId="0" applyNumberFormat="1" applyFont="1" applyAlignment="1" applyProtection="1">
      <alignment horizontal="left"/>
      <protection hidden="1"/>
    </xf>
    <xf numFmtId="49" fontId="1" fillId="0" borderId="0" xfId="0" applyNumberFormat="1" applyFont="1" applyAlignment="1" applyProtection="1">
      <alignment vertical="center"/>
      <protection hidden="1"/>
    </xf>
    <xf numFmtId="0" fontId="0" fillId="0" borderId="0" xfId="0" applyAlignment="1" applyProtection="1">
      <alignment horizontal="center" vertical="center"/>
      <protection hidden="1"/>
    </xf>
    <xf numFmtId="0" fontId="2" fillId="0" borderId="0" xfId="0" applyFont="1" applyAlignment="1" applyProtection="1">
      <alignment vertic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49" fontId="6" fillId="0" borderId="0" xfId="0" applyNumberFormat="1" applyFont="1" applyAlignment="1" applyProtection="1">
      <alignment horizontal="left"/>
      <protection hidden="1"/>
    </xf>
    <xf numFmtId="49" fontId="6" fillId="0" borderId="0" xfId="0" applyNumberFormat="1" applyFont="1" applyAlignment="1" applyProtection="1">
      <alignment vertical="center"/>
      <protection hidden="1"/>
    </xf>
    <xf numFmtId="0" fontId="5"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0" fontId="4" fillId="0" borderId="0" xfId="0" applyFont="1" applyAlignment="1" applyProtection="1">
      <alignment horizontal="left"/>
      <protection hidden="1"/>
    </xf>
    <xf numFmtId="49" fontId="7" fillId="0" borderId="0" xfId="0" applyNumberFormat="1" applyFont="1" applyAlignment="1" applyProtection="1">
      <alignment horizontal="left"/>
      <protection hidden="1"/>
    </xf>
    <xf numFmtId="49" fontId="7" fillId="0" borderId="0" xfId="0" applyNumberFormat="1" applyFont="1" applyAlignment="1" applyProtection="1">
      <alignment vertical="center"/>
      <protection hidden="1"/>
    </xf>
    <xf numFmtId="0" fontId="3" fillId="0" borderId="0" xfId="0" applyFont="1" applyAlignment="1" applyProtection="1">
      <alignment vertical="top" wrapText="1"/>
      <protection hidden="1"/>
    </xf>
    <xf numFmtId="0" fontId="22" fillId="0" borderId="0" xfId="0" applyFont="1" applyProtection="1">
      <protection hidden="1"/>
    </xf>
    <xf numFmtId="0" fontId="22" fillId="0" borderId="0" xfId="0" applyFont="1" applyAlignment="1" applyProtection="1">
      <alignment horizontal="left" vertical="center"/>
      <protection hidden="1"/>
    </xf>
    <xf numFmtId="0" fontId="24" fillId="3" borderId="1" xfId="0" applyFont="1" applyFill="1" applyBorder="1" applyAlignment="1" applyProtection="1">
      <alignment horizontal="left" vertical="center" wrapText="1"/>
      <protection hidden="1"/>
    </xf>
    <xf numFmtId="0" fontId="25" fillId="0" borderId="0" xfId="0" applyFont="1" applyAlignment="1" applyProtection="1">
      <alignment horizontal="center" vertical="center"/>
      <protection hidden="1"/>
    </xf>
    <xf numFmtId="0" fontId="25" fillId="0" borderId="0" xfId="0" applyFont="1" applyProtection="1">
      <protection hidden="1"/>
    </xf>
    <xf numFmtId="0" fontId="26" fillId="0" borderId="0" xfId="0" applyFont="1" applyAlignment="1" applyProtection="1">
      <alignment horizontal="center" vertical="center"/>
      <protection hidden="1"/>
    </xf>
    <xf numFmtId="0" fontId="26" fillId="3" borderId="1" xfId="0" applyFont="1" applyFill="1" applyBorder="1" applyAlignment="1" applyProtection="1">
      <alignment horizontal="center" vertical="center" wrapText="1"/>
      <protection hidden="1"/>
    </xf>
    <xf numFmtId="49" fontId="26" fillId="0" borderId="0" xfId="0" applyNumberFormat="1" applyFont="1" applyAlignment="1" applyProtection="1">
      <alignment vertical="center"/>
      <protection hidden="1"/>
    </xf>
    <xf numFmtId="0" fontId="25" fillId="0" borderId="0" xfId="0" applyFont="1" applyAlignment="1" applyProtection="1">
      <alignment vertical="center"/>
      <protection hidden="1"/>
    </xf>
    <xf numFmtId="0" fontId="25" fillId="0" borderId="0" xfId="0" applyFont="1" applyAlignment="1" applyProtection="1">
      <alignment horizontal="left" vertical="center"/>
      <protection hidden="1"/>
    </xf>
    <xf numFmtId="49" fontId="26" fillId="0" borderId="0" xfId="0" applyNumberFormat="1" applyFont="1" applyAlignment="1" applyProtection="1">
      <alignment horizontal="left"/>
      <protection hidden="1"/>
    </xf>
    <xf numFmtId="0" fontId="25" fillId="0" borderId="0" xfId="0" applyFont="1" applyAlignment="1" applyProtection="1">
      <alignment horizontal="left"/>
      <protection hidden="1"/>
    </xf>
    <xf numFmtId="49" fontId="23" fillId="0" borderId="0" xfId="0" applyNumberFormat="1" applyFont="1" applyAlignment="1" applyProtection="1">
      <alignment vertical="center"/>
      <protection hidden="1"/>
    </xf>
    <xf numFmtId="0" fontId="24" fillId="7" borderId="1" xfId="0" applyFont="1" applyFill="1" applyBorder="1" applyAlignment="1" applyProtection="1">
      <alignment horizontal="center" vertical="center" wrapText="1"/>
      <protection hidden="1"/>
    </xf>
    <xf numFmtId="0" fontId="24" fillId="8" borderId="1" xfId="0" applyFont="1" applyFill="1" applyBorder="1" applyAlignment="1" applyProtection="1">
      <alignment horizontal="center" vertical="center" wrapText="1"/>
      <protection hidden="1"/>
    </xf>
    <xf numFmtId="0" fontId="24" fillId="3" borderId="1" xfId="0" applyFont="1" applyFill="1" applyBorder="1" applyAlignment="1" applyProtection="1">
      <alignment horizontal="center" vertical="center" wrapText="1"/>
      <protection hidden="1"/>
    </xf>
    <xf numFmtId="0" fontId="4" fillId="13" borderId="0" xfId="0" applyFont="1" applyFill="1" applyProtection="1">
      <protection hidden="1"/>
    </xf>
    <xf numFmtId="0" fontId="22" fillId="0" borderId="0" xfId="0" applyFont="1" applyAlignment="1" applyProtection="1">
      <alignment horizontal="justify" vertical="top"/>
      <protection hidden="1"/>
    </xf>
    <xf numFmtId="0" fontId="0" fillId="0" borderId="0" xfId="0" applyAlignment="1" applyProtection="1">
      <alignment vertical="top"/>
      <protection hidden="1"/>
    </xf>
    <xf numFmtId="0" fontId="27" fillId="0" borderId="0" xfId="0" applyFont="1" applyProtection="1">
      <protection hidden="1"/>
    </xf>
    <xf numFmtId="0" fontId="27" fillId="0" borderId="0" xfId="0" applyFont="1" applyAlignment="1" applyProtection="1">
      <alignment vertical="center"/>
      <protection hidden="1"/>
    </xf>
    <xf numFmtId="0" fontId="27" fillId="0" borderId="0" xfId="0" applyFont="1" applyAlignment="1" applyProtection="1">
      <alignment horizontal="left" vertical="center"/>
      <protection hidden="1"/>
    </xf>
    <xf numFmtId="0" fontId="28" fillId="0" borderId="0" xfId="0" applyFont="1" applyAlignment="1" applyProtection="1">
      <alignment horizontal="center" vertical="center"/>
      <protection hidden="1"/>
    </xf>
    <xf numFmtId="49" fontId="28" fillId="0" borderId="0" xfId="0" applyNumberFormat="1" applyFont="1" applyAlignment="1" applyProtection="1">
      <alignment horizontal="left"/>
      <protection hidden="1"/>
    </xf>
    <xf numFmtId="0" fontId="28" fillId="0" borderId="1" xfId="0" applyFont="1" applyBorder="1" applyAlignment="1" applyProtection="1">
      <alignment horizontal="center" vertical="center"/>
      <protection hidden="1"/>
    </xf>
    <xf numFmtId="49" fontId="28" fillId="0" borderId="0" xfId="0" applyNumberFormat="1" applyFont="1" applyAlignment="1" applyProtection="1">
      <alignment vertical="center"/>
      <protection hidden="1"/>
    </xf>
    <xf numFmtId="49" fontId="28" fillId="0" borderId="0" xfId="0" applyNumberFormat="1" applyFont="1" applyAlignment="1" applyProtection="1">
      <alignment horizontal="left" vertical="center"/>
      <protection hidden="1"/>
    </xf>
    <xf numFmtId="0" fontId="29" fillId="0" borderId="24" xfId="0" applyFont="1" applyBorder="1" applyAlignment="1" applyProtection="1">
      <alignment horizontal="left" vertical="top"/>
      <protection hidden="1"/>
    </xf>
    <xf numFmtId="0" fontId="29" fillId="0" borderId="24" xfId="0" applyFont="1" applyBorder="1" applyAlignment="1" applyProtection="1">
      <alignment vertical="top"/>
      <protection hidden="1"/>
    </xf>
    <xf numFmtId="0" fontId="28" fillId="0" borderId="17" xfId="0" applyFont="1" applyBorder="1" applyAlignment="1" applyProtection="1">
      <alignment vertical="center"/>
      <protection hidden="1"/>
    </xf>
    <xf numFmtId="0" fontId="27" fillId="0" borderId="17" xfId="0" applyFont="1" applyBorder="1" applyAlignment="1" applyProtection="1">
      <alignment horizontal="center"/>
      <protection hidden="1"/>
    </xf>
    <xf numFmtId="0" fontId="27" fillId="0" borderId="17" xfId="0" applyFont="1" applyBorder="1" applyProtection="1">
      <protection hidden="1"/>
    </xf>
    <xf numFmtId="0" fontId="28" fillId="6" borderId="1" xfId="0"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protection hidden="1"/>
    </xf>
    <xf numFmtId="0" fontId="27" fillId="11" borderId="1" xfId="0" applyFont="1" applyFill="1" applyBorder="1" applyAlignment="1" applyProtection="1">
      <alignment horizontal="center" vertical="center"/>
      <protection hidden="1"/>
    </xf>
    <xf numFmtId="0" fontId="32" fillId="6" borderId="1" xfId="0" applyFont="1" applyFill="1" applyBorder="1" applyAlignment="1" applyProtection="1">
      <alignment horizontal="center" vertical="center"/>
      <protection hidden="1"/>
    </xf>
    <xf numFmtId="0" fontId="32" fillId="11" borderId="1" xfId="0" applyFont="1" applyFill="1" applyBorder="1" applyAlignment="1" applyProtection="1">
      <alignment horizontal="center" vertical="center"/>
      <protection hidden="1"/>
    </xf>
    <xf numFmtId="0" fontId="28" fillId="17" borderId="1" xfId="0" applyFont="1" applyFill="1" applyBorder="1" applyAlignment="1" applyProtection="1">
      <alignment horizontal="center" vertical="center"/>
      <protection locked="0"/>
    </xf>
    <xf numFmtId="0" fontId="27" fillId="16" borderId="1" xfId="0" applyFont="1" applyFill="1" applyBorder="1" applyAlignment="1" applyProtection="1">
      <alignment horizontal="center" vertical="center"/>
      <protection hidden="1"/>
    </xf>
    <xf numFmtId="0" fontId="32" fillId="0" borderId="0" xfId="0" applyFont="1" applyAlignment="1" applyProtection="1">
      <alignment horizontal="justify" vertical="top" wrapText="1"/>
      <protection hidden="1"/>
    </xf>
    <xf numFmtId="0" fontId="27" fillId="0" borderId="0" xfId="0" applyFont="1" applyAlignment="1" applyProtection="1">
      <alignment horizontal="center"/>
      <protection hidden="1"/>
    </xf>
    <xf numFmtId="0" fontId="27" fillId="0" borderId="0" xfId="0" applyFont="1" applyAlignment="1" applyProtection="1">
      <alignment vertical="center" wrapText="1"/>
      <protection hidden="1"/>
    </xf>
    <xf numFmtId="0" fontId="27" fillId="0" borderId="0" xfId="0" applyFont="1" applyAlignment="1" applyProtection="1">
      <alignment horizontal="left" vertical="center" wrapText="1"/>
      <protection hidden="1"/>
    </xf>
    <xf numFmtId="0" fontId="27" fillId="0" borderId="0" xfId="0" applyFont="1" applyAlignment="1" applyProtection="1">
      <alignment horizontal="justify" vertical="top" wrapText="1"/>
      <protection hidden="1"/>
    </xf>
    <xf numFmtId="0" fontId="28" fillId="0" borderId="0" xfId="0" applyFont="1" applyProtection="1">
      <protection hidden="1"/>
    </xf>
    <xf numFmtId="0" fontId="33" fillId="6" borderId="20" xfId="0" applyFont="1" applyFill="1" applyBorder="1" applyAlignment="1" applyProtection="1">
      <alignment horizontal="center" vertical="center"/>
      <protection locked="0"/>
    </xf>
    <xf numFmtId="0" fontId="34" fillId="4" borderId="20" xfId="0" applyFont="1" applyFill="1" applyBorder="1" applyAlignment="1" applyProtection="1">
      <alignment horizontal="center" vertical="center"/>
      <protection hidden="1"/>
    </xf>
    <xf numFmtId="0" fontId="33" fillId="6" borderId="1" xfId="0" applyFont="1" applyFill="1" applyBorder="1" applyAlignment="1" applyProtection="1">
      <alignment horizontal="center" vertical="center"/>
      <protection locked="0"/>
    </xf>
    <xf numFmtId="0" fontId="34" fillId="4" borderId="1" xfId="0" applyFont="1" applyFill="1" applyBorder="1" applyAlignment="1" applyProtection="1">
      <alignment horizontal="center" vertical="center"/>
      <protection hidden="1"/>
    </xf>
    <xf numFmtId="0" fontId="34" fillId="0" borderId="0" xfId="0" applyFont="1" applyAlignment="1" applyProtection="1">
      <alignment horizontal="justify" vertical="top" wrapText="1"/>
      <protection hidden="1"/>
    </xf>
    <xf numFmtId="0" fontId="33" fillId="0" borderId="0" xfId="0" applyFont="1" applyAlignment="1" applyProtection="1">
      <alignment horizontal="center" vertical="center"/>
      <protection hidden="1"/>
    </xf>
    <xf numFmtId="49" fontId="33" fillId="0" borderId="0" xfId="0" applyNumberFormat="1" applyFont="1" applyAlignment="1" applyProtection="1">
      <alignment horizontal="left" vertical="center"/>
      <protection hidden="1"/>
    </xf>
    <xf numFmtId="49" fontId="33" fillId="0" borderId="0" xfId="0" applyNumberFormat="1" applyFont="1" applyAlignment="1" applyProtection="1">
      <alignment vertical="center"/>
      <protection hidden="1"/>
    </xf>
    <xf numFmtId="0" fontId="34" fillId="0" borderId="0" xfId="0" applyFont="1" applyProtection="1">
      <protection hidden="1"/>
    </xf>
    <xf numFmtId="0" fontId="34" fillId="0" borderId="0" xfId="0"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justify" vertical="center" wrapText="1"/>
      <protection hidden="1"/>
    </xf>
    <xf numFmtId="14" fontId="5" fillId="0" borderId="0" xfId="0" applyNumberFormat="1" applyFont="1" applyAlignment="1" applyProtection="1">
      <alignment horizontal="center"/>
      <protection hidden="1"/>
    </xf>
    <xf numFmtId="0" fontId="39" fillId="2" borderId="11" xfId="0" applyFont="1" applyFill="1" applyBorder="1" applyAlignment="1" applyProtection="1">
      <alignment horizontal="center" vertical="center"/>
      <protection hidden="1"/>
    </xf>
    <xf numFmtId="0" fontId="39" fillId="2" borderId="11" xfId="0" applyFont="1" applyFill="1" applyBorder="1" applyAlignment="1" applyProtection="1">
      <alignment horizontal="center" vertical="center" wrapText="1"/>
      <protection hidden="1"/>
    </xf>
    <xf numFmtId="0" fontId="41" fillId="2" borderId="11" xfId="0" applyFont="1" applyFill="1" applyBorder="1" applyAlignment="1" applyProtection="1">
      <alignment horizontal="center" vertical="center"/>
      <protection hidden="1"/>
    </xf>
    <xf numFmtId="0" fontId="41" fillId="2" borderId="11" xfId="0" applyFont="1" applyFill="1" applyBorder="1" applyAlignment="1" applyProtection="1">
      <alignment horizontal="center" vertical="center" wrapText="1"/>
      <protection hidden="1"/>
    </xf>
    <xf numFmtId="0" fontId="42" fillId="2" borderId="11" xfId="0" applyFont="1" applyFill="1" applyBorder="1" applyAlignment="1" applyProtection="1">
      <alignment horizontal="center" vertical="center"/>
      <protection hidden="1"/>
    </xf>
    <xf numFmtId="0" fontId="42" fillId="2" borderId="11" xfId="0" applyFont="1" applyFill="1" applyBorder="1" applyAlignment="1" applyProtection="1">
      <alignment horizontal="center" vertical="center" wrapText="1"/>
      <protection hidden="1"/>
    </xf>
    <xf numFmtId="0" fontId="38" fillId="0" borderId="1" xfId="0" applyFont="1" applyBorder="1" applyAlignment="1" applyProtection="1">
      <alignment horizontal="center" vertical="center"/>
      <protection hidden="1"/>
    </xf>
    <xf numFmtId="0" fontId="41" fillId="0" borderId="1" xfId="0" applyFont="1" applyBorder="1" applyAlignment="1" applyProtection="1">
      <alignment horizontal="center" vertical="center"/>
      <protection hidden="1"/>
    </xf>
    <xf numFmtId="0" fontId="34" fillId="0" borderId="17" xfId="0" applyFont="1" applyBorder="1" applyAlignment="1" applyProtection="1">
      <alignment horizontal="center"/>
      <protection hidden="1"/>
    </xf>
    <xf numFmtId="0" fontId="34" fillId="0" borderId="17" xfId="0" applyFont="1" applyBorder="1" applyProtection="1">
      <protection hidden="1"/>
    </xf>
    <xf numFmtId="0" fontId="34" fillId="0" borderId="0" xfId="0" applyFont="1" applyAlignment="1" applyProtection="1">
      <alignment horizontal="left" vertical="center" wrapText="1"/>
      <protection hidden="1"/>
    </xf>
    <xf numFmtId="0" fontId="34" fillId="0" borderId="29" xfId="0" applyFont="1" applyBorder="1" applyAlignment="1" applyProtection="1">
      <alignment horizontal="center"/>
      <protection hidden="1"/>
    </xf>
    <xf numFmtId="0" fontId="34" fillId="0" borderId="29" xfId="0" applyFont="1" applyBorder="1" applyProtection="1">
      <protection hidden="1"/>
    </xf>
    <xf numFmtId="0" fontId="26" fillId="3" borderId="20" xfId="0" applyFont="1" applyFill="1" applyBorder="1" applyAlignment="1" applyProtection="1">
      <alignment horizontal="center" vertical="center" wrapText="1"/>
      <protection hidden="1"/>
    </xf>
    <xf numFmtId="0" fontId="33" fillId="0" borderId="1" xfId="0" applyFont="1" applyBorder="1" applyAlignment="1" applyProtection="1">
      <alignment vertical="center"/>
      <protection hidden="1"/>
    </xf>
    <xf numFmtId="0" fontId="33" fillId="0" borderId="0" xfId="0" applyFont="1" applyAlignment="1" applyProtection="1">
      <alignment horizontal="center" vertical="center" wrapText="1"/>
      <protection hidden="1"/>
    </xf>
    <xf numFmtId="0" fontId="33" fillId="0" borderId="0" xfId="0" applyFont="1" applyAlignment="1" applyProtection="1">
      <alignment horizontal="right" vertical="center"/>
      <protection hidden="1"/>
    </xf>
    <xf numFmtId="14" fontId="33" fillId="0" borderId="4" xfId="0" applyNumberFormat="1" applyFont="1" applyBorder="1" applyAlignment="1" applyProtection="1">
      <alignment horizontal="center" vertical="center"/>
      <protection hidden="1"/>
    </xf>
    <xf numFmtId="0" fontId="33" fillId="0" borderId="4" xfId="0" applyFont="1" applyBorder="1" applyAlignment="1" applyProtection="1">
      <alignment horizontal="center" vertical="center"/>
      <protection hidden="1"/>
    </xf>
    <xf numFmtId="0" fontId="31" fillId="0" borderId="0" xfId="0" applyFont="1" applyAlignment="1" applyProtection="1">
      <alignment horizontal="justify" vertical="top" wrapText="1"/>
      <protection hidden="1"/>
    </xf>
    <xf numFmtId="0" fontId="27" fillId="0" borderId="0" xfId="0" applyFont="1" applyAlignment="1" applyProtection="1">
      <alignment horizontal="center" vertical="center"/>
      <protection hidden="1"/>
    </xf>
    <xf numFmtId="0" fontId="34" fillId="0" borderId="0" xfId="0" applyFont="1" applyAlignment="1" applyProtection="1">
      <alignment horizontal="left" vertical="center"/>
      <protection hidden="1"/>
    </xf>
    <xf numFmtId="0" fontId="32" fillId="4" borderId="1" xfId="0" applyFont="1" applyFill="1" applyBorder="1" applyAlignment="1" applyProtection="1">
      <alignment vertical="center" wrapText="1"/>
      <protection locked="0"/>
    </xf>
    <xf numFmtId="0" fontId="27" fillId="6" borderId="1" xfId="0" applyFont="1" applyFill="1" applyBorder="1" applyAlignment="1" applyProtection="1">
      <alignment horizontal="center"/>
      <protection locked="0"/>
    </xf>
    <xf numFmtId="0" fontId="32" fillId="0" borderId="0" xfId="0" applyFont="1" applyProtection="1">
      <protection hidden="1"/>
    </xf>
    <xf numFmtId="0" fontId="32" fillId="0" borderId="17" xfId="0" applyFont="1" applyBorder="1" applyAlignment="1" applyProtection="1">
      <alignment horizontal="center"/>
      <protection hidden="1"/>
    </xf>
    <xf numFmtId="0" fontId="32" fillId="0" borderId="17" xfId="0" applyFont="1" applyBorder="1" applyProtection="1">
      <protection hidden="1"/>
    </xf>
    <xf numFmtId="0" fontId="31" fillId="6" borderId="1"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hidden="1"/>
    </xf>
    <xf numFmtId="0" fontId="31" fillId="14" borderId="0" xfId="0" applyFont="1" applyFill="1" applyAlignment="1" applyProtection="1">
      <alignment horizontal="center" vertical="center" wrapText="1"/>
      <protection hidden="1"/>
    </xf>
    <xf numFmtId="0" fontId="32" fillId="15" borderId="0" xfId="0" applyFont="1" applyFill="1" applyAlignment="1" applyProtection="1">
      <alignment horizontal="center" vertical="center" wrapText="1"/>
      <protection hidden="1"/>
    </xf>
    <xf numFmtId="0" fontId="32" fillId="15" borderId="0" xfId="0" applyFont="1" applyFill="1" applyAlignment="1" applyProtection="1">
      <alignment horizontal="justify" vertical="center" wrapText="1"/>
      <protection hidden="1"/>
    </xf>
    <xf numFmtId="0" fontId="31" fillId="13" borderId="0" xfId="0" applyFont="1" applyFill="1" applyAlignment="1" applyProtection="1">
      <alignment horizontal="center" vertical="center"/>
      <protection hidden="1"/>
    </xf>
    <xf numFmtId="0" fontId="32" fillId="15" borderId="0" xfId="0" applyFont="1" applyFill="1" applyAlignment="1" applyProtection="1">
      <alignment horizontal="center" vertical="center"/>
      <protection hidden="1"/>
    </xf>
    <xf numFmtId="0" fontId="31" fillId="0" borderId="0" xfId="0" applyFont="1" applyAlignment="1" applyProtection="1">
      <alignment horizontal="center" vertical="center"/>
      <protection hidden="1"/>
    </xf>
    <xf numFmtId="49" fontId="31" fillId="0" borderId="0" xfId="0" applyNumberFormat="1" applyFont="1" applyAlignment="1" applyProtection="1">
      <alignment horizontal="left" vertical="center"/>
      <protection hidden="1"/>
    </xf>
    <xf numFmtId="49" fontId="31" fillId="0" borderId="0" xfId="0" applyNumberFormat="1" applyFont="1" applyAlignment="1" applyProtection="1">
      <alignment vertical="center"/>
      <protection hidden="1"/>
    </xf>
    <xf numFmtId="0" fontId="32"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0" fontId="37" fillId="2" borderId="11" xfId="0" applyFont="1" applyFill="1" applyBorder="1" applyAlignment="1" applyProtection="1">
      <alignment horizontal="center" vertical="center"/>
      <protection hidden="1"/>
    </xf>
    <xf numFmtId="0" fontId="37" fillId="0" borderId="1" xfId="0" applyFont="1" applyBorder="1" applyAlignment="1" applyProtection="1">
      <alignment horizontal="center" vertical="center"/>
      <protection hidden="1"/>
    </xf>
    <xf numFmtId="0" fontId="34" fillId="0" borderId="0" xfId="0" applyFont="1" applyAlignment="1" applyProtection="1">
      <alignment horizontal="left" vertical="top" wrapText="1"/>
      <protection hidden="1"/>
    </xf>
    <xf numFmtId="0" fontId="23" fillId="0" borderId="1" xfId="0" applyFont="1" applyBorder="1" applyAlignment="1" applyProtection="1">
      <alignment horizontal="center" vertical="center"/>
      <protection hidden="1"/>
    </xf>
    <xf numFmtId="0" fontId="24" fillId="8" borderId="1" xfId="0" applyFont="1" applyFill="1" applyBorder="1" applyAlignment="1" applyProtection="1">
      <alignment horizontal="left" vertical="center" wrapText="1"/>
      <protection hidden="1"/>
    </xf>
    <xf numFmtId="0" fontId="24" fillId="7" borderId="1" xfId="0" applyFont="1" applyFill="1" applyBorder="1" applyAlignment="1" applyProtection="1">
      <alignment horizontal="left" vertical="center" wrapText="1"/>
      <protection hidden="1"/>
    </xf>
    <xf numFmtId="0" fontId="45" fillId="0" borderId="0" xfId="0" applyFont="1" applyProtection="1">
      <protection hidden="1"/>
    </xf>
    <xf numFmtId="0" fontId="27" fillId="0" borderId="7" xfId="0" applyFont="1" applyBorder="1" applyAlignment="1">
      <alignment vertical="top"/>
    </xf>
    <xf numFmtId="0" fontId="27" fillId="0" borderId="8" xfId="0" applyFont="1" applyBorder="1" applyAlignment="1">
      <alignment vertical="top"/>
    </xf>
    <xf numFmtId="0" fontId="27" fillId="0" borderId="9" xfId="0" applyFont="1" applyBorder="1" applyAlignment="1">
      <alignment vertical="top"/>
    </xf>
    <xf numFmtId="4" fontId="51" fillId="0" borderId="0" xfId="1" applyNumberFormat="1" applyFont="1" applyFill="1" applyBorder="1" applyAlignment="1" applyProtection="1">
      <alignment horizontal="center" vertical="center"/>
      <protection hidden="1"/>
    </xf>
    <xf numFmtId="0" fontId="50" fillId="0" borderId="0" xfId="0" applyFont="1" applyAlignment="1" applyProtection="1">
      <alignment horizontal="center" vertical="center"/>
      <protection hidden="1"/>
    </xf>
    <xf numFmtId="0" fontId="23" fillId="0" borderId="11" xfId="0" applyFont="1" applyBorder="1" applyAlignment="1" applyProtection="1">
      <alignment horizontal="center" vertical="center"/>
      <protection hidden="1"/>
    </xf>
    <xf numFmtId="165" fontId="50" fillId="0" borderId="0" xfId="0" applyNumberFormat="1" applyFont="1" applyAlignment="1" applyProtection="1">
      <alignment horizontal="center" vertical="center"/>
      <protection hidden="1"/>
    </xf>
    <xf numFmtId="166" fontId="51" fillId="0" borderId="0" xfId="1" applyNumberFormat="1" applyFont="1" applyFill="1" applyBorder="1" applyAlignment="1" applyProtection="1">
      <alignment horizontal="center" vertical="center"/>
      <protection hidden="1"/>
    </xf>
    <xf numFmtId="49" fontId="51" fillId="0" borderId="0" xfId="1" applyNumberFormat="1" applyFont="1" applyFill="1" applyBorder="1" applyAlignment="1" applyProtection="1">
      <alignment horizontal="center" vertical="center"/>
      <protection hidden="1"/>
    </xf>
    <xf numFmtId="0" fontId="50" fillId="0" borderId="0" xfId="0" applyFont="1" applyAlignment="1" applyProtection="1">
      <alignment horizontal="justify" vertical="center" wrapText="1"/>
      <protection hidden="1"/>
    </xf>
    <xf numFmtId="0" fontId="50" fillId="0" borderId="0" xfId="0" applyFont="1" applyAlignment="1" applyProtection="1">
      <alignment horizontal="center" vertical="center" wrapText="1"/>
      <protection hidden="1"/>
    </xf>
    <xf numFmtId="4" fontId="49" fillId="18" borderId="34" xfId="0" applyNumberFormat="1" applyFont="1" applyFill="1" applyBorder="1" applyAlignment="1" applyProtection="1">
      <alignment horizontal="center" vertical="center" wrapText="1"/>
      <protection hidden="1"/>
    </xf>
    <xf numFmtId="0" fontId="0" fillId="0" borderId="35" xfId="0" applyBorder="1" applyAlignment="1" applyProtection="1">
      <alignment vertical="center"/>
      <protection locked="0"/>
    </xf>
    <xf numFmtId="0" fontId="49" fillId="18" borderId="39" xfId="0" applyFont="1" applyFill="1" applyBorder="1" applyAlignment="1" applyProtection="1">
      <alignment horizontal="center" vertical="center" wrapText="1"/>
      <protection hidden="1"/>
    </xf>
    <xf numFmtId="4" fontId="49" fillId="18" borderId="42" xfId="0" applyNumberFormat="1" applyFont="1" applyFill="1" applyBorder="1" applyAlignment="1" applyProtection="1">
      <alignment horizontal="center" vertical="center" wrapText="1"/>
      <protection hidden="1"/>
    </xf>
    <xf numFmtId="0" fontId="49" fillId="18" borderId="43" xfId="0" applyFont="1" applyFill="1" applyBorder="1" applyAlignment="1" applyProtection="1">
      <alignment horizontal="center" vertical="center" wrapText="1"/>
      <protection hidden="1"/>
    </xf>
    <xf numFmtId="0" fontId="49" fillId="18" borderId="48" xfId="0" applyFont="1" applyFill="1" applyBorder="1" applyAlignment="1" applyProtection="1">
      <alignment horizontal="center" vertical="center" wrapText="1"/>
      <protection hidden="1"/>
    </xf>
    <xf numFmtId="0" fontId="55" fillId="0" borderId="44" xfId="0" applyFont="1" applyBorder="1" applyAlignment="1" applyProtection="1">
      <alignment horizontal="center" vertical="center"/>
      <protection hidden="1"/>
    </xf>
    <xf numFmtId="4" fontId="55" fillId="0" borderId="44" xfId="0" applyNumberFormat="1" applyFont="1" applyBorder="1" applyAlignment="1" applyProtection="1">
      <alignment horizontal="center" vertical="center"/>
      <protection hidden="1"/>
    </xf>
    <xf numFmtId="0" fontId="55" fillId="0" borderId="44" xfId="0" applyFont="1" applyBorder="1" applyAlignment="1" applyProtection="1">
      <alignment horizontal="justify" vertical="center"/>
      <protection hidden="1"/>
    </xf>
    <xf numFmtId="0" fontId="23" fillId="6" borderId="1" xfId="0" applyFont="1" applyFill="1" applyBorder="1" applyAlignment="1" applyProtection="1">
      <alignment horizontal="center" vertical="center"/>
      <protection locked="0"/>
    </xf>
    <xf numFmtId="0" fontId="26" fillId="6" borderId="1" xfId="0" applyFont="1" applyFill="1" applyBorder="1" applyAlignment="1" applyProtection="1">
      <alignment horizontal="center" vertical="center"/>
      <protection locked="0"/>
    </xf>
    <xf numFmtId="0" fontId="49" fillId="18" borderId="34" xfId="0" applyFont="1" applyFill="1" applyBorder="1" applyAlignment="1" applyProtection="1">
      <alignment horizontal="center" vertical="center" wrapText="1"/>
      <protection hidden="1"/>
    </xf>
    <xf numFmtId="0" fontId="49" fillId="18" borderId="49" xfId="0" applyFont="1" applyFill="1" applyBorder="1" applyAlignment="1" applyProtection="1">
      <alignment horizontal="center" vertical="center" wrapText="1"/>
      <protection hidden="1"/>
    </xf>
    <xf numFmtId="0" fontId="49" fillId="18" borderId="40" xfId="0" applyFont="1" applyFill="1" applyBorder="1" applyAlignment="1" applyProtection="1">
      <alignment horizontal="center" vertical="center" wrapText="1"/>
      <protection hidden="1"/>
    </xf>
    <xf numFmtId="0" fontId="0" fillId="0" borderId="0" xfId="0" applyProtection="1">
      <protection locked="0"/>
    </xf>
    <xf numFmtId="0" fontId="0" fillId="0" borderId="0" xfId="0" applyAlignment="1" applyProtection="1">
      <alignment vertical="center"/>
      <protection locked="0"/>
    </xf>
    <xf numFmtId="0" fontId="19" fillId="0" borderId="7" xfId="0" applyFont="1" applyBorder="1" applyAlignment="1" applyProtection="1">
      <alignment vertical="center"/>
      <protection locked="0"/>
    </xf>
    <xf numFmtId="0" fontId="19" fillId="0" borderId="8" xfId="0" applyFont="1" applyBorder="1" applyAlignment="1" applyProtection="1">
      <alignment vertical="center"/>
      <protection locked="0"/>
    </xf>
    <xf numFmtId="0" fontId="20" fillId="0" borderId="9" xfId="0" applyFont="1" applyBorder="1" applyAlignment="1" applyProtection="1">
      <alignment vertical="center"/>
      <protection locked="0"/>
    </xf>
    <xf numFmtId="0" fontId="20" fillId="0" borderId="8" xfId="0" applyFont="1" applyBorder="1" applyAlignment="1" applyProtection="1">
      <alignment vertical="center"/>
      <protection locked="0"/>
    </xf>
    <xf numFmtId="0" fontId="9" fillId="0" borderId="9" xfId="0" applyFont="1" applyBorder="1" applyAlignment="1" applyProtection="1">
      <alignment vertical="center"/>
      <protection locked="0"/>
    </xf>
    <xf numFmtId="0" fontId="0" fillId="0" borderId="0" xfId="0" applyAlignment="1" applyProtection="1">
      <alignment horizontal="left" vertical="center"/>
      <protection locked="0"/>
    </xf>
    <xf numFmtId="0" fontId="8" fillId="0" borderId="0" xfId="0" applyFont="1" applyProtection="1">
      <protection locked="0"/>
    </xf>
    <xf numFmtId="0" fontId="0" fillId="0" borderId="0" xfId="0" applyAlignment="1" applyProtection="1">
      <alignment horizontal="justify" vertical="top" wrapText="1"/>
      <protection locked="0"/>
    </xf>
    <xf numFmtId="0" fontId="14" fillId="0" borderId="0" xfId="0" applyFont="1" applyProtection="1">
      <protection locked="0"/>
    </xf>
    <xf numFmtId="0" fontId="17" fillId="0" borderId="0" xfId="0" applyFont="1" applyProtection="1">
      <protection locked="0"/>
    </xf>
    <xf numFmtId="0" fontId="9" fillId="0" borderId="0" xfId="0" applyFont="1" applyProtection="1">
      <protection locked="0"/>
    </xf>
    <xf numFmtId="0" fontId="13" fillId="0" borderId="0" xfId="0" applyFont="1" applyProtection="1">
      <protection locked="0"/>
    </xf>
    <xf numFmtId="0" fontId="9" fillId="0" borderId="7" xfId="0" applyFont="1" applyBorder="1" applyProtection="1">
      <protection locked="0"/>
    </xf>
    <xf numFmtId="0" fontId="9" fillId="0" borderId="8" xfId="0" applyFont="1" applyBorder="1" applyAlignment="1" applyProtection="1">
      <alignment vertical="justify"/>
      <protection locked="0"/>
    </xf>
    <xf numFmtId="0" fontId="9" fillId="0" borderId="9" xfId="0" applyFont="1" applyBorder="1" applyAlignment="1" applyProtection="1">
      <alignment vertical="justify"/>
      <protection locked="0"/>
    </xf>
    <xf numFmtId="0" fontId="11" fillId="0" borderId="0" xfId="0" applyFont="1" applyProtection="1">
      <protection locked="0"/>
    </xf>
    <xf numFmtId="0" fontId="9" fillId="0" borderId="4" xfId="0" applyFont="1" applyBorder="1" applyProtection="1">
      <protection locked="0"/>
    </xf>
    <xf numFmtId="0" fontId="10" fillId="0" borderId="0" xfId="0" applyFont="1" applyAlignment="1" applyProtection="1">
      <alignment horizontal="center"/>
      <protection locked="0"/>
    </xf>
    <xf numFmtId="0" fontId="49" fillId="18" borderId="42" xfId="0" applyFont="1" applyFill="1" applyBorder="1" applyAlignment="1" applyProtection="1">
      <alignment vertical="center" wrapText="1"/>
      <protection hidden="1"/>
    </xf>
    <xf numFmtId="0" fontId="49" fillId="0" borderId="35" xfId="0" applyFont="1" applyBorder="1" applyAlignment="1" applyProtection="1">
      <alignment vertical="center" wrapText="1"/>
      <protection locked="0"/>
    </xf>
    <xf numFmtId="166" fontId="0" fillId="0" borderId="35" xfId="0" applyNumberFormat="1" applyBorder="1" applyAlignment="1" applyProtection="1">
      <alignment vertical="center"/>
      <protection locked="0"/>
    </xf>
    <xf numFmtId="0" fontId="0" fillId="0" borderId="29" xfId="0" applyBorder="1" applyProtection="1">
      <protection hidden="1"/>
    </xf>
    <xf numFmtId="0" fontId="23" fillId="6" borderId="11" xfId="0" applyFont="1" applyFill="1" applyBorder="1" applyAlignment="1" applyProtection="1">
      <alignment vertical="center"/>
      <protection locked="0"/>
    </xf>
    <xf numFmtId="0" fontId="23" fillId="6" borderId="13" xfId="0" applyFont="1" applyFill="1" applyBorder="1" applyAlignment="1" applyProtection="1">
      <alignment vertical="center"/>
      <protection hidden="1"/>
    </xf>
    <xf numFmtId="0" fontId="56" fillId="19" borderId="0" xfId="0" applyFont="1" applyFill="1" applyAlignment="1" applyProtection="1">
      <alignment horizontal="left" vertical="center"/>
      <protection hidden="1"/>
    </xf>
    <xf numFmtId="0" fontId="0" fillId="19" borderId="0" xfId="0" applyFill="1" applyProtection="1">
      <protection hidden="1"/>
    </xf>
    <xf numFmtId="0" fontId="33" fillId="0" borderId="5" xfId="0" applyFont="1" applyBorder="1" applyAlignment="1" applyProtection="1">
      <alignment vertical="center" wrapText="1"/>
      <protection hidden="1"/>
    </xf>
    <xf numFmtId="0" fontId="33" fillId="0" borderId="6" xfId="0" applyFont="1" applyBorder="1" applyAlignment="1" applyProtection="1">
      <alignment vertical="center" wrapText="1"/>
      <protection hidden="1"/>
    </xf>
    <xf numFmtId="0" fontId="40" fillId="0" borderId="5" xfId="0" applyFont="1" applyBorder="1" applyAlignment="1" applyProtection="1">
      <alignment vertical="center" wrapText="1"/>
      <protection hidden="1"/>
    </xf>
    <xf numFmtId="0" fontId="6" fillId="2" borderId="11" xfId="0" applyFont="1" applyFill="1" applyBorder="1" applyAlignment="1" applyProtection="1">
      <alignment vertical="center"/>
      <protection hidden="1"/>
    </xf>
    <xf numFmtId="0" fontId="39" fillId="2" borderId="11" xfId="0" applyFont="1" applyFill="1" applyBorder="1" applyAlignment="1" applyProtection="1">
      <alignment vertical="center" wrapText="1"/>
      <protection hidden="1"/>
    </xf>
    <xf numFmtId="0" fontId="1" fillId="19" borderId="29" xfId="0" applyFont="1" applyFill="1" applyBorder="1" applyAlignment="1" applyProtection="1">
      <alignment horizontal="center" vertical="center"/>
      <protection hidden="1"/>
    </xf>
    <xf numFmtId="0" fontId="57" fillId="19" borderId="29" xfId="0" applyFont="1" applyFill="1" applyBorder="1" applyAlignment="1" applyProtection="1">
      <alignment horizontal="center" vertical="center"/>
      <protection hidden="1"/>
    </xf>
    <xf numFmtId="0" fontId="58" fillId="19" borderId="29" xfId="0" applyFont="1" applyFill="1" applyBorder="1" applyAlignment="1" applyProtection="1">
      <alignment horizontal="center" vertical="center"/>
      <protection hidden="1"/>
    </xf>
    <xf numFmtId="0" fontId="57" fillId="19" borderId="0" xfId="0" applyFont="1" applyFill="1" applyAlignment="1" applyProtection="1">
      <alignment horizontal="center" vertical="center"/>
      <protection hidden="1"/>
    </xf>
    <xf numFmtId="0" fontId="58" fillId="19" borderId="0" xfId="0" applyFont="1" applyFill="1" applyAlignment="1" applyProtection="1">
      <alignment horizontal="center" vertical="center"/>
      <protection hidden="1"/>
    </xf>
    <xf numFmtId="0" fontId="3" fillId="19" borderId="29" xfId="0" applyFont="1" applyFill="1" applyBorder="1" applyAlignment="1" applyProtection="1">
      <alignment horizontal="center" vertical="center"/>
      <protection hidden="1"/>
    </xf>
    <xf numFmtId="0" fontId="40" fillId="2" borderId="11" xfId="0" applyFont="1" applyFill="1" applyBorder="1" applyAlignment="1" applyProtection="1">
      <alignment horizontal="center" vertical="center" wrapText="1"/>
      <protection hidden="1"/>
    </xf>
    <xf numFmtId="3" fontId="24" fillId="3" borderId="1" xfId="0" applyNumberFormat="1" applyFont="1" applyFill="1" applyBorder="1" applyAlignment="1" applyProtection="1">
      <alignment horizontal="left" vertical="center" wrapText="1"/>
      <protection hidden="1"/>
    </xf>
    <xf numFmtId="0" fontId="27" fillId="0" borderId="0" xfId="0" applyFont="1" applyProtection="1">
      <protection locked="0"/>
    </xf>
    <xf numFmtId="0" fontId="27" fillId="0" borderId="0" xfId="0" applyFont="1" applyAlignment="1" applyProtection="1">
      <alignment vertical="justify" wrapText="1"/>
      <protection locked="0"/>
    </xf>
    <xf numFmtId="0" fontId="27" fillId="0" borderId="0" xfId="0" applyFont="1" applyAlignment="1" applyProtection="1">
      <alignment horizontal="justify" vertical="justify" wrapText="1"/>
      <protection locked="0"/>
    </xf>
    <xf numFmtId="0" fontId="28" fillId="0" borderId="0" xfId="0" applyFont="1" applyProtection="1">
      <protection locked="0"/>
    </xf>
    <xf numFmtId="0" fontId="28" fillId="0" borderId="0" xfId="0" applyFont="1" applyAlignment="1" applyProtection="1">
      <alignment horizontal="center" vertical="top" wrapText="1"/>
      <protection locked="0"/>
    </xf>
    <xf numFmtId="0" fontId="28" fillId="0" borderId="0" xfId="0" applyFont="1" applyAlignment="1" applyProtection="1">
      <alignment horizontal="justify" vertical="top" wrapText="1"/>
      <protection locked="0"/>
    </xf>
    <xf numFmtId="0" fontId="63" fillId="0" borderId="0" xfId="0" applyFont="1" applyProtection="1">
      <protection hidden="1"/>
    </xf>
    <xf numFmtId="0" fontId="35" fillId="0" borderId="0" xfId="0" applyFont="1" applyProtection="1">
      <protection hidden="1"/>
    </xf>
    <xf numFmtId="0" fontId="63" fillId="0" borderId="0" xfId="0" applyFont="1" applyAlignment="1" applyProtection="1">
      <alignment horizontal="center" vertical="center"/>
      <protection hidden="1"/>
    </xf>
    <xf numFmtId="0" fontId="63" fillId="0" borderId="0" xfId="0" applyFont="1" applyAlignment="1" applyProtection="1">
      <alignment horizontal="left" vertical="center"/>
      <protection hidden="1"/>
    </xf>
    <xf numFmtId="0" fontId="63" fillId="0" borderId="0" xfId="0" applyFont="1" applyAlignment="1" applyProtection="1">
      <alignment horizontal="justify" vertical="top" wrapText="1"/>
      <protection hidden="1"/>
    </xf>
    <xf numFmtId="0" fontId="35" fillId="0" borderId="0" xfId="0" applyFont="1" applyAlignment="1" applyProtection="1">
      <alignment horizontal="left" vertical="center"/>
      <protection hidden="1"/>
    </xf>
    <xf numFmtId="0" fontId="64" fillId="0" borderId="0" xfId="0" applyFont="1" applyAlignment="1" applyProtection="1">
      <alignment vertical="top" wrapText="1"/>
      <protection hidden="1"/>
    </xf>
    <xf numFmtId="0" fontId="32" fillId="0" borderId="0" xfId="0" applyFont="1" applyAlignment="1" applyProtection="1">
      <alignment horizontal="justify" vertical="center" wrapText="1"/>
      <protection hidden="1"/>
    </xf>
    <xf numFmtId="0" fontId="32" fillId="0" borderId="0" xfId="0" applyFont="1" applyAlignment="1" applyProtection="1">
      <alignment horizontal="left" vertical="center" wrapText="1"/>
      <protection hidden="1"/>
    </xf>
    <xf numFmtId="0" fontId="32" fillId="0" borderId="0" xfId="0" applyFont="1" applyAlignment="1" applyProtection="1">
      <alignment horizontal="center"/>
      <protection hidden="1"/>
    </xf>
    <xf numFmtId="0" fontId="31" fillId="0" borderId="0" xfId="0" applyFont="1" applyAlignment="1" applyProtection="1">
      <alignment horizontal="justify" vertical="top" wrapText="1"/>
      <protection locked="0"/>
    </xf>
    <xf numFmtId="0" fontId="32" fillId="0" borderId="0" xfId="0" applyFont="1" applyAlignment="1" applyProtection="1">
      <alignment horizontal="left" vertical="center"/>
      <protection hidden="1"/>
    </xf>
    <xf numFmtId="0" fontId="32" fillId="0" borderId="0" xfId="0" applyFont="1" applyAlignment="1" applyProtection="1">
      <alignment horizontal="left" vertical="top"/>
      <protection hidden="1"/>
    </xf>
    <xf numFmtId="0" fontId="32" fillId="0" borderId="0" xfId="0" applyFont="1" applyAlignment="1" applyProtection="1">
      <alignment horizontal="right" vertical="top"/>
      <protection hidden="1"/>
    </xf>
    <xf numFmtId="0" fontId="32" fillId="4" borderId="3" xfId="0" applyFont="1" applyFill="1" applyBorder="1" applyAlignment="1" applyProtection="1">
      <alignment horizontal="justify" vertical="center" wrapText="1"/>
      <protection hidden="1"/>
    </xf>
    <xf numFmtId="0" fontId="32" fillId="4" borderId="5" xfId="0" applyFont="1" applyFill="1" applyBorder="1" applyAlignment="1" applyProtection="1">
      <alignment horizontal="justify" vertical="center" wrapText="1"/>
      <protection hidden="1"/>
    </xf>
    <xf numFmtId="0" fontId="32" fillId="4" borderId="6" xfId="0" applyFont="1" applyFill="1" applyBorder="1" applyAlignment="1" applyProtection="1">
      <alignment horizontal="justify" vertical="center" wrapText="1"/>
      <protection hidden="1"/>
    </xf>
    <xf numFmtId="0" fontId="32" fillId="4" borderId="3" xfId="0" applyFont="1" applyFill="1" applyBorder="1" applyAlignment="1" applyProtection="1">
      <alignment horizontal="center" vertical="center" wrapText="1"/>
      <protection hidden="1"/>
    </xf>
    <xf numFmtId="0" fontId="32" fillId="4" borderId="6" xfId="0" applyFont="1" applyFill="1" applyBorder="1" applyAlignment="1" applyProtection="1">
      <alignment horizontal="center" vertical="center" wrapText="1"/>
      <protection hidden="1"/>
    </xf>
    <xf numFmtId="0" fontId="28" fillId="0" borderId="5" xfId="0" applyFont="1" applyBorder="1" applyAlignment="1" applyProtection="1">
      <alignment horizontal="left" vertical="top" wrapText="1"/>
      <protection hidden="1"/>
    </xf>
    <xf numFmtId="0" fontId="28" fillId="0" borderId="6" xfId="0" applyFont="1" applyBorder="1" applyAlignment="1" applyProtection="1">
      <alignment horizontal="left" vertical="top" wrapText="1"/>
      <protection hidden="1"/>
    </xf>
    <xf numFmtId="0" fontId="28" fillId="0" borderId="0" xfId="0" applyFont="1" applyAlignment="1" applyProtection="1">
      <alignment horizontal="center" vertical="center" wrapText="1"/>
      <protection locked="0"/>
    </xf>
    <xf numFmtId="0" fontId="27" fillId="0" borderId="0" xfId="0" applyFont="1" applyAlignment="1" applyProtection="1">
      <alignment horizontal="left" vertical="center"/>
      <protection hidden="1"/>
    </xf>
    <xf numFmtId="0" fontId="27" fillId="10" borderId="1" xfId="0" applyFont="1" applyFill="1" applyBorder="1" applyAlignment="1" applyProtection="1">
      <alignment horizontal="center" vertical="center"/>
      <protection hidden="1"/>
    </xf>
    <xf numFmtId="0" fontId="38" fillId="0" borderId="3" xfId="0" applyFont="1" applyBorder="1" applyAlignment="1" applyProtection="1">
      <alignment horizontal="center" vertical="center"/>
      <protection hidden="1"/>
    </xf>
    <xf numFmtId="0" fontId="38" fillId="0" borderId="6" xfId="0" applyFont="1" applyBorder="1" applyAlignment="1" applyProtection="1">
      <alignment horizontal="center" vertical="center"/>
      <protection hidden="1"/>
    </xf>
    <xf numFmtId="0" fontId="23" fillId="0" borderId="11" xfId="0" applyFont="1" applyBorder="1" applyAlignment="1" applyProtection="1">
      <alignment horizontal="center" vertical="center" textRotation="90"/>
      <protection hidden="1"/>
    </xf>
    <xf numFmtId="0" fontId="23" fillId="0" borderId="12" xfId="0" applyFont="1" applyBorder="1" applyAlignment="1" applyProtection="1">
      <alignment horizontal="center" vertical="center" textRotation="90"/>
      <protection hidden="1"/>
    </xf>
    <xf numFmtId="0" fontId="23" fillId="0" borderId="13" xfId="0" applyFont="1" applyBorder="1" applyAlignment="1" applyProtection="1">
      <alignment horizontal="center" vertical="center" textRotation="90"/>
      <protection hidden="1"/>
    </xf>
    <xf numFmtId="0" fontId="27" fillId="12" borderId="3" xfId="0" applyFont="1" applyFill="1" applyBorder="1" applyAlignment="1" applyProtection="1">
      <alignment horizontal="center" vertical="center"/>
      <protection hidden="1"/>
    </xf>
    <xf numFmtId="0" fontId="27" fillId="12" borderId="5" xfId="0" applyFont="1" applyFill="1" applyBorder="1" applyAlignment="1" applyProtection="1">
      <alignment horizontal="center" vertical="center"/>
      <protection hidden="1"/>
    </xf>
    <xf numFmtId="0" fontId="28" fillId="13" borderId="0" xfId="0" applyFont="1" applyFill="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27" fillId="0" borderId="4" xfId="0" applyFont="1" applyBorder="1" applyAlignment="1" applyProtection="1">
      <alignment horizontal="center" vertical="top"/>
      <protection locked="0"/>
    </xf>
    <xf numFmtId="0" fontId="28" fillId="0" borderId="7" xfId="0" applyFont="1" applyBorder="1" applyAlignment="1" applyProtection="1">
      <alignment horizontal="justify" vertical="top" wrapText="1"/>
      <protection locked="0"/>
    </xf>
    <xf numFmtId="0" fontId="28" fillId="0" borderId="8" xfId="0" applyFont="1" applyBorder="1" applyAlignment="1" applyProtection="1">
      <alignment horizontal="justify" vertical="top" wrapText="1"/>
      <protection locked="0"/>
    </xf>
    <xf numFmtId="0" fontId="28" fillId="0" borderId="9" xfId="0" applyFont="1" applyBorder="1" applyAlignment="1" applyProtection="1">
      <alignment horizontal="justify" vertical="top" wrapText="1"/>
      <protection locked="0"/>
    </xf>
    <xf numFmtId="0" fontId="28" fillId="0" borderId="18" xfId="0" applyFont="1" applyBorder="1" applyAlignment="1" applyProtection="1">
      <alignment horizontal="justify" vertical="top" wrapText="1"/>
      <protection locked="0"/>
    </xf>
    <xf numFmtId="0" fontId="28" fillId="0" borderId="0" xfId="0" applyFont="1" applyAlignment="1" applyProtection="1">
      <alignment horizontal="justify" vertical="top" wrapText="1"/>
      <protection locked="0"/>
    </xf>
    <xf numFmtId="0" fontId="28" fillId="0" borderId="19" xfId="0" applyFont="1" applyBorder="1" applyAlignment="1" applyProtection="1">
      <alignment horizontal="justify" vertical="top" wrapText="1"/>
      <protection locked="0"/>
    </xf>
    <xf numFmtId="0" fontId="28" fillId="0" borderId="2" xfId="0" applyFont="1" applyBorder="1" applyAlignment="1" applyProtection="1">
      <alignment horizontal="justify" vertical="top" wrapText="1"/>
      <protection locked="0"/>
    </xf>
    <xf numFmtId="0" fontId="28" fillId="0" borderId="4" xfId="0" applyFont="1" applyBorder="1" applyAlignment="1" applyProtection="1">
      <alignment horizontal="justify" vertical="top" wrapText="1"/>
      <protection locked="0"/>
    </xf>
    <xf numFmtId="0" fontId="28" fillId="0" borderId="10" xfId="0" applyFont="1" applyBorder="1" applyAlignment="1" applyProtection="1">
      <alignment horizontal="justify" vertical="top" wrapText="1"/>
      <protection locked="0"/>
    </xf>
    <xf numFmtId="0" fontId="31" fillId="13" borderId="0" xfId="0" applyFont="1" applyFill="1" applyAlignment="1" applyProtection="1">
      <alignment horizontal="justify" vertical="top" wrapText="1"/>
      <protection hidden="1"/>
    </xf>
    <xf numFmtId="0" fontId="32" fillId="0" borderId="0" xfId="0" applyFont="1" applyAlignment="1" applyProtection="1">
      <alignment horizontal="justify" vertical="top" wrapText="1"/>
      <protection hidden="1"/>
    </xf>
    <xf numFmtId="0" fontId="28" fillId="0" borderId="0" xfId="0" applyFont="1" applyAlignment="1" applyProtection="1">
      <alignment horizontal="left" vertical="center"/>
      <protection hidden="1"/>
    </xf>
    <xf numFmtId="0" fontId="23" fillId="0" borderId="3" xfId="0" applyFont="1" applyBorder="1" applyAlignment="1" applyProtection="1">
      <alignment horizontal="center" vertical="top" wrapText="1"/>
      <protection hidden="1"/>
    </xf>
    <xf numFmtId="0" fontId="23" fillId="0" borderId="5" xfId="0" applyFont="1" applyBorder="1" applyAlignment="1" applyProtection="1">
      <alignment horizontal="center" vertical="top" wrapText="1"/>
      <protection hidden="1"/>
    </xf>
    <xf numFmtId="0" fontId="32" fillId="4" borderId="3" xfId="0" applyFont="1" applyFill="1" applyBorder="1" applyAlignment="1" applyProtection="1">
      <alignment horizontal="justify" vertical="justify" wrapText="1"/>
      <protection hidden="1"/>
    </xf>
    <xf numFmtId="0" fontId="32" fillId="4" borderId="5" xfId="0" applyFont="1" applyFill="1" applyBorder="1" applyAlignment="1" applyProtection="1">
      <alignment horizontal="justify" vertical="justify" wrapText="1"/>
      <protection hidden="1"/>
    </xf>
    <xf numFmtId="0" fontId="32" fillId="4" borderId="6" xfId="0" applyFont="1" applyFill="1" applyBorder="1" applyAlignment="1" applyProtection="1">
      <alignment horizontal="justify" vertical="justify" wrapText="1"/>
      <protection hidden="1"/>
    </xf>
    <xf numFmtId="0" fontId="49" fillId="18" borderId="46" xfId="0" applyFont="1" applyFill="1" applyBorder="1" applyAlignment="1" applyProtection="1">
      <alignment horizontal="center" vertical="center" wrapText="1"/>
      <protection hidden="1"/>
    </xf>
    <xf numFmtId="0" fontId="49" fillId="18" borderId="49" xfId="0" applyFont="1" applyFill="1" applyBorder="1" applyAlignment="1" applyProtection="1">
      <alignment horizontal="center" vertical="center" wrapText="1"/>
      <protection hidden="1"/>
    </xf>
    <xf numFmtId="0" fontId="27" fillId="0" borderId="8" xfId="0" applyFont="1" applyBorder="1" applyAlignment="1" applyProtection="1">
      <alignment horizontal="center" vertical="top" wrapText="1"/>
      <protection hidden="1"/>
    </xf>
    <xf numFmtId="0" fontId="27" fillId="9" borderId="3" xfId="0" applyFont="1" applyFill="1" applyBorder="1" applyAlignment="1" applyProtection="1">
      <alignment horizontal="center" vertical="center"/>
      <protection hidden="1"/>
    </xf>
    <xf numFmtId="0" fontId="27" fillId="9" borderId="6" xfId="0" applyFont="1" applyFill="1" applyBorder="1" applyAlignment="1" applyProtection="1">
      <alignment horizontal="center" vertical="center"/>
      <protection hidden="1"/>
    </xf>
    <xf numFmtId="0" fontId="27" fillId="9" borderId="5" xfId="0" applyFont="1" applyFill="1" applyBorder="1" applyAlignment="1" applyProtection="1">
      <alignment horizontal="center" vertical="center"/>
      <protection hidden="1"/>
    </xf>
    <xf numFmtId="0" fontId="27" fillId="0" borderId="7" xfId="0" applyFont="1" applyBorder="1" applyAlignment="1" applyProtection="1">
      <alignment horizontal="center"/>
      <protection hidden="1"/>
    </xf>
    <xf numFmtId="0" fontId="27" fillId="0" borderId="9" xfId="0" applyFont="1" applyBorder="1" applyAlignment="1" applyProtection="1">
      <alignment horizontal="center"/>
      <protection hidden="1"/>
    </xf>
    <xf numFmtId="0" fontId="27" fillId="0" borderId="2" xfId="0" applyFont="1" applyBorder="1" applyAlignment="1" applyProtection="1">
      <alignment horizontal="center"/>
      <protection hidden="1"/>
    </xf>
    <xf numFmtId="0" fontId="27" fillId="0" borderId="10" xfId="0" applyFont="1" applyBorder="1" applyAlignment="1" applyProtection="1">
      <alignment horizontal="center"/>
      <protection hidden="1"/>
    </xf>
    <xf numFmtId="0" fontId="23" fillId="0" borderId="3" xfId="0" applyFont="1" applyBorder="1" applyAlignment="1" applyProtection="1">
      <alignment horizontal="center" vertical="center"/>
      <protection hidden="1"/>
    </xf>
    <xf numFmtId="0" fontId="23" fillId="0" borderId="5"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32" fillId="4" borderId="1" xfId="0" applyFont="1" applyFill="1" applyBorder="1" applyAlignment="1" applyProtection="1">
      <alignment horizontal="center" vertical="center" wrapText="1"/>
      <protection hidden="1"/>
    </xf>
    <xf numFmtId="0" fontId="32" fillId="4" borderId="1" xfId="0" applyFont="1" applyFill="1" applyBorder="1" applyAlignment="1" applyProtection="1">
      <alignment horizontal="justify" vertical="center" wrapText="1"/>
      <protection hidden="1"/>
    </xf>
    <xf numFmtId="0" fontId="49" fillId="18" borderId="47" xfId="0" applyFont="1" applyFill="1" applyBorder="1" applyAlignment="1" applyProtection="1">
      <alignment horizontal="center" vertical="center" wrapText="1"/>
      <protection hidden="1"/>
    </xf>
    <xf numFmtId="0" fontId="49" fillId="18" borderId="50" xfId="0" applyFont="1" applyFill="1" applyBorder="1" applyAlignment="1" applyProtection="1">
      <alignment horizontal="center" vertical="center" wrapText="1"/>
      <protection hidden="1"/>
    </xf>
    <xf numFmtId="0" fontId="27" fillId="10" borderId="3" xfId="0" applyFont="1" applyFill="1" applyBorder="1" applyAlignment="1" applyProtection="1">
      <alignment horizontal="center" vertical="center"/>
      <protection hidden="1"/>
    </xf>
    <xf numFmtId="0" fontId="27" fillId="10" borderId="5"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27" fillId="12" borderId="6" xfId="0" applyFont="1" applyFill="1" applyBorder="1" applyAlignment="1" applyProtection="1">
      <alignment horizontal="center" vertical="center"/>
      <protection hidden="1"/>
    </xf>
    <xf numFmtId="0" fontId="27" fillId="12" borderId="1" xfId="0" applyFont="1" applyFill="1" applyBorder="1" applyAlignment="1" applyProtection="1">
      <alignment horizontal="center" vertical="center"/>
      <protection hidden="1"/>
    </xf>
    <xf numFmtId="4" fontId="49" fillId="18" borderId="46" xfId="0" applyNumberFormat="1" applyFont="1" applyFill="1" applyBorder="1" applyAlignment="1" applyProtection="1">
      <alignment horizontal="center" vertical="center" wrapText="1"/>
      <protection hidden="1"/>
    </xf>
    <xf numFmtId="4" fontId="49" fillId="18" borderId="49" xfId="0" applyNumberFormat="1" applyFont="1" applyFill="1" applyBorder="1" applyAlignment="1" applyProtection="1">
      <alignment horizontal="center" vertical="center" wrapText="1"/>
      <protection hidden="1"/>
    </xf>
    <xf numFmtId="0" fontId="32" fillId="11" borderId="3" xfId="0" applyFont="1" applyFill="1" applyBorder="1" applyAlignment="1" applyProtection="1">
      <alignment horizontal="justify" vertical="center" wrapText="1"/>
      <protection hidden="1"/>
    </xf>
    <xf numFmtId="0" fontId="32" fillId="11" borderId="5" xfId="0" applyFont="1" applyFill="1" applyBorder="1" applyAlignment="1" applyProtection="1">
      <alignment horizontal="justify" vertical="center" wrapText="1"/>
      <protection hidden="1"/>
    </xf>
    <xf numFmtId="0" fontId="32" fillId="11" borderId="6" xfId="0" applyFont="1" applyFill="1" applyBorder="1" applyAlignment="1" applyProtection="1">
      <alignment horizontal="justify" vertical="center" wrapText="1"/>
      <protection hidden="1"/>
    </xf>
    <xf numFmtId="0" fontId="31" fillId="0" borderId="0" xfId="0" applyFont="1" applyAlignment="1" applyProtection="1">
      <alignment horizontal="left" vertical="top" wrapText="1"/>
      <protection hidden="1"/>
    </xf>
    <xf numFmtId="0" fontId="32" fillId="11" borderId="1" xfId="0" applyFont="1" applyFill="1" applyBorder="1" applyAlignment="1" applyProtection="1">
      <alignment horizontal="justify" vertical="center" wrapText="1"/>
      <protection hidden="1"/>
    </xf>
    <xf numFmtId="0" fontId="28" fillId="6" borderId="11" xfId="0" applyFont="1" applyFill="1" applyBorder="1" applyAlignment="1" applyProtection="1">
      <alignment horizontal="center" vertical="center"/>
      <protection locked="0"/>
    </xf>
    <xf numFmtId="0" fontId="28" fillId="6" borderId="13" xfId="0" applyFont="1" applyFill="1" applyBorder="1" applyAlignment="1" applyProtection="1">
      <alignment horizontal="center" vertical="center"/>
      <protection locked="0"/>
    </xf>
    <xf numFmtId="0" fontId="49" fillId="18" borderId="45" xfId="0" applyFont="1" applyFill="1" applyBorder="1" applyAlignment="1" applyProtection="1">
      <alignment horizontal="center" vertical="center" wrapText="1"/>
      <protection hidden="1"/>
    </xf>
    <xf numFmtId="0" fontId="49" fillId="18" borderId="51" xfId="0" applyFont="1" applyFill="1" applyBorder="1" applyAlignment="1" applyProtection="1">
      <alignment horizontal="center" vertical="center" wrapText="1"/>
      <protection hidden="1"/>
    </xf>
    <xf numFmtId="0" fontId="49" fillId="18" borderId="52" xfId="0" applyFont="1" applyFill="1" applyBorder="1" applyAlignment="1" applyProtection="1">
      <alignment horizontal="center" vertical="center" wrapText="1"/>
      <protection hidden="1"/>
    </xf>
    <xf numFmtId="0" fontId="28" fillId="0" borderId="8" xfId="0" applyFont="1" applyBorder="1" applyAlignment="1" applyProtection="1">
      <alignment horizontal="left" vertical="center" wrapText="1"/>
      <protection hidden="1"/>
    </xf>
    <xf numFmtId="0" fontId="28" fillId="0" borderId="28" xfId="0" applyFont="1" applyBorder="1" applyAlignment="1" applyProtection="1">
      <alignment horizontal="center" vertical="center"/>
      <protection hidden="1"/>
    </xf>
    <xf numFmtId="0" fontId="28" fillId="0" borderId="0" xfId="0" applyFont="1" applyAlignment="1" applyProtection="1">
      <alignment horizontal="center" vertical="center"/>
      <protection hidden="1"/>
    </xf>
    <xf numFmtId="0" fontId="40" fillId="3" borderId="12" xfId="0" applyFont="1" applyFill="1"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28" fillId="0" borderId="25"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14" fontId="28" fillId="0" borderId="25" xfId="0" applyNumberFormat="1" applyFont="1" applyBorder="1" applyAlignment="1" applyProtection="1">
      <alignment horizontal="center" vertical="center"/>
      <protection locked="0"/>
    </xf>
    <xf numFmtId="14" fontId="28" fillId="0" borderId="26" xfId="0" applyNumberFormat="1" applyFont="1" applyBorder="1" applyAlignment="1" applyProtection="1">
      <alignment horizontal="center" vertical="center"/>
      <protection locked="0"/>
    </xf>
    <xf numFmtId="14" fontId="28" fillId="0" borderId="27" xfId="0" applyNumberFormat="1"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hidden="1"/>
    </xf>
    <xf numFmtId="0" fontId="28" fillId="0" borderId="15" xfId="0" applyFont="1" applyBorder="1" applyAlignment="1" applyProtection="1">
      <alignment horizontal="center" vertical="center"/>
      <protection hidden="1"/>
    </xf>
    <xf numFmtId="0" fontId="28" fillId="0" borderId="16" xfId="0" applyFont="1" applyBorder="1" applyAlignment="1" applyProtection="1">
      <alignment horizontal="center" vertical="center"/>
      <protection hidden="1"/>
    </xf>
    <xf numFmtId="0" fontId="23" fillId="0" borderId="1" xfId="0" applyFont="1" applyBorder="1" applyAlignment="1" applyProtection="1">
      <alignment horizontal="center" vertical="center" wrapText="1"/>
      <protection hidden="1"/>
    </xf>
    <xf numFmtId="0" fontId="39" fillId="5" borderId="18" xfId="0" applyFont="1" applyFill="1" applyBorder="1" applyAlignment="1" applyProtection="1">
      <alignment horizontal="center" vertical="center" wrapText="1"/>
      <protection hidden="1"/>
    </xf>
    <xf numFmtId="0" fontId="39" fillId="5" borderId="0" xfId="0" applyFont="1" applyFill="1" applyAlignment="1" applyProtection="1">
      <alignment horizontal="center" vertical="center" wrapText="1"/>
      <protection hidden="1"/>
    </xf>
    <xf numFmtId="0" fontId="39" fillId="5" borderId="19" xfId="0" applyFont="1" applyFill="1" applyBorder="1" applyAlignment="1" applyProtection="1">
      <alignment horizontal="center" vertical="center" wrapText="1"/>
      <protection hidden="1"/>
    </xf>
    <xf numFmtId="0" fontId="27" fillId="0" borderId="18"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2" xfId="0" applyFont="1" applyBorder="1" applyAlignment="1" applyProtection="1">
      <alignment horizontal="left" vertical="top" wrapText="1"/>
      <protection locked="0"/>
    </xf>
    <xf numFmtId="0" fontId="27" fillId="0" borderId="4" xfId="0" applyFont="1" applyBorder="1" applyAlignment="1" applyProtection="1">
      <alignment horizontal="left" vertical="top" wrapText="1"/>
      <protection locked="0"/>
    </xf>
    <xf numFmtId="0" fontId="27" fillId="0" borderId="10" xfId="0" applyFont="1" applyBorder="1" applyAlignment="1" applyProtection="1">
      <alignment horizontal="left" vertical="top" wrapText="1"/>
      <protection locked="0"/>
    </xf>
    <xf numFmtId="14" fontId="28" fillId="0" borderId="1" xfId="0" applyNumberFormat="1"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39" fillId="5" borderId="18" xfId="0" applyFont="1" applyFill="1" applyBorder="1" applyAlignment="1" applyProtection="1">
      <alignment horizontal="center" vertical="center"/>
      <protection hidden="1"/>
    </xf>
    <xf numFmtId="0" fontId="39" fillId="5" borderId="0" xfId="0" applyFont="1" applyFill="1" applyAlignment="1" applyProtection="1">
      <alignment horizontal="center" vertical="center"/>
      <protection hidden="1"/>
    </xf>
    <xf numFmtId="0" fontId="39" fillId="5" borderId="19" xfId="0" applyFont="1" applyFill="1" applyBorder="1" applyAlignment="1" applyProtection="1">
      <alignment horizontal="center" vertical="center"/>
      <protection hidden="1"/>
    </xf>
    <xf numFmtId="0" fontId="39" fillId="5" borderId="2" xfId="0" applyFont="1" applyFill="1" applyBorder="1" applyAlignment="1" applyProtection="1">
      <alignment horizontal="center"/>
      <protection hidden="1"/>
    </xf>
    <xf numFmtId="0" fontId="39" fillId="5" borderId="4" xfId="0" applyFont="1" applyFill="1" applyBorder="1" applyAlignment="1" applyProtection="1">
      <alignment horizontal="center"/>
      <protection hidden="1"/>
    </xf>
    <xf numFmtId="0" fontId="39" fillId="5" borderId="10" xfId="0" applyFont="1" applyFill="1" applyBorder="1" applyAlignment="1" applyProtection="1">
      <alignment horizontal="center"/>
      <protection hidden="1"/>
    </xf>
    <xf numFmtId="0" fontId="27" fillId="0" borderId="7" xfId="0" applyFont="1" applyBorder="1" applyAlignment="1">
      <alignment horizontal="left" vertical="top"/>
    </xf>
    <xf numFmtId="0" fontId="27" fillId="0" borderId="8" xfId="0" applyFont="1" applyBorder="1" applyAlignment="1">
      <alignment horizontal="left" vertical="top"/>
    </xf>
    <xf numFmtId="0" fontId="27" fillId="0" borderId="9" xfId="0" applyFont="1" applyBorder="1" applyAlignment="1">
      <alignment horizontal="left" vertical="top"/>
    </xf>
    <xf numFmtId="0" fontId="24" fillId="3" borderId="11" xfId="0" applyFont="1" applyFill="1" applyBorder="1" applyAlignment="1" applyProtection="1">
      <alignment horizontal="center" vertical="center" wrapText="1"/>
      <protection hidden="1"/>
    </xf>
    <xf numFmtId="0" fontId="24" fillId="3" borderId="13" xfId="0" applyFont="1" applyFill="1" applyBorder="1" applyAlignment="1" applyProtection="1">
      <alignment horizontal="center" vertical="center" wrapText="1"/>
      <protection hidden="1"/>
    </xf>
    <xf numFmtId="0" fontId="28" fillId="0" borderId="0" xfId="0" applyFont="1" applyAlignment="1" applyProtection="1">
      <alignment horizontal="center" vertical="center"/>
      <protection locked="0"/>
    </xf>
    <xf numFmtId="0" fontId="32" fillId="16" borderId="3" xfId="0" applyFont="1" applyFill="1" applyBorder="1" applyAlignment="1" applyProtection="1">
      <alignment horizontal="center" vertical="center" wrapText="1"/>
      <protection hidden="1"/>
    </xf>
    <xf numFmtId="0" fontId="32" fillId="16" borderId="6" xfId="0" applyFont="1" applyFill="1" applyBorder="1" applyAlignment="1" applyProtection="1">
      <alignment horizontal="center" vertical="center" wrapText="1"/>
      <protection hidden="1"/>
    </xf>
    <xf numFmtId="0" fontId="32" fillId="13" borderId="0" xfId="0" applyFont="1" applyFill="1" applyAlignment="1" applyProtection="1">
      <alignment horizontal="justify" vertical="top" wrapText="1"/>
      <protection hidden="1"/>
    </xf>
    <xf numFmtId="0" fontId="46" fillId="0" borderId="66" xfId="0" applyFont="1" applyBorder="1" applyAlignment="1" applyProtection="1">
      <alignment horizontal="justify" vertical="top" wrapText="1"/>
      <protection hidden="1"/>
    </xf>
    <xf numFmtId="0" fontId="32" fillId="11" borderId="3" xfId="0" applyFont="1" applyFill="1" applyBorder="1" applyAlignment="1" applyProtection="1">
      <alignment horizontal="center" vertical="center" wrapText="1"/>
      <protection hidden="1"/>
    </xf>
    <xf numFmtId="0" fontId="32" fillId="11" borderId="6" xfId="0" applyFont="1" applyFill="1" applyBorder="1" applyAlignment="1" applyProtection="1">
      <alignment horizontal="center" vertical="center" wrapText="1"/>
      <protection hidden="1"/>
    </xf>
    <xf numFmtId="0" fontId="27" fillId="4" borderId="11" xfId="0" applyFont="1" applyFill="1" applyBorder="1" applyAlignment="1" applyProtection="1">
      <alignment horizontal="center" vertical="center"/>
      <protection hidden="1"/>
    </xf>
    <xf numFmtId="0" fontId="27" fillId="4" borderId="13" xfId="0" applyFont="1" applyFill="1" applyBorder="1" applyAlignment="1" applyProtection="1">
      <alignment horizontal="center" vertical="center"/>
      <protection hidden="1"/>
    </xf>
    <xf numFmtId="0" fontId="32" fillId="4" borderId="7" xfId="0" applyFont="1" applyFill="1" applyBorder="1" applyAlignment="1" applyProtection="1">
      <alignment horizontal="center" vertical="center" wrapText="1"/>
      <protection hidden="1"/>
    </xf>
    <xf numFmtId="0" fontId="32" fillId="4" borderId="9" xfId="0" applyFont="1" applyFill="1" applyBorder="1" applyAlignment="1" applyProtection="1">
      <alignment horizontal="center" vertical="center" wrapText="1"/>
      <protection hidden="1"/>
    </xf>
    <xf numFmtId="0" fontId="32" fillId="4" borderId="2" xfId="0" applyFont="1" applyFill="1" applyBorder="1" applyAlignment="1" applyProtection="1">
      <alignment horizontal="center" vertical="center" wrapText="1"/>
      <protection hidden="1"/>
    </xf>
    <xf numFmtId="0" fontId="32" fillId="4" borderId="10" xfId="0" applyFont="1" applyFill="1" applyBorder="1" applyAlignment="1" applyProtection="1">
      <alignment horizontal="center" vertical="center" wrapText="1"/>
      <protection hidden="1"/>
    </xf>
    <xf numFmtId="0" fontId="32" fillId="4" borderId="7" xfId="0" applyFont="1" applyFill="1" applyBorder="1" applyAlignment="1" applyProtection="1">
      <alignment horizontal="justify" vertical="center" wrapText="1"/>
      <protection hidden="1"/>
    </xf>
    <xf numFmtId="0" fontId="32" fillId="4" borderId="8" xfId="0" applyFont="1" applyFill="1" applyBorder="1" applyAlignment="1" applyProtection="1">
      <alignment horizontal="justify" vertical="center" wrapText="1"/>
      <protection hidden="1"/>
    </xf>
    <xf numFmtId="0" fontId="32" fillId="4" borderId="9" xfId="0" applyFont="1" applyFill="1" applyBorder="1" applyAlignment="1" applyProtection="1">
      <alignment horizontal="justify" vertical="center" wrapText="1"/>
      <protection hidden="1"/>
    </xf>
    <xf numFmtId="0" fontId="32" fillId="4" borderId="2" xfId="0" applyFont="1" applyFill="1" applyBorder="1" applyAlignment="1" applyProtection="1">
      <alignment horizontal="justify" vertical="center" wrapText="1"/>
      <protection hidden="1"/>
    </xf>
    <xf numFmtId="0" fontId="32" fillId="4" borderId="4" xfId="0" applyFont="1" applyFill="1" applyBorder="1" applyAlignment="1" applyProtection="1">
      <alignment horizontal="justify" vertical="center" wrapText="1"/>
      <protection hidden="1"/>
    </xf>
    <xf numFmtId="0" fontId="32" fillId="4" borderId="10" xfId="0" applyFont="1" applyFill="1" applyBorder="1" applyAlignment="1" applyProtection="1">
      <alignment horizontal="justify" vertical="center" wrapText="1"/>
      <protection hidden="1"/>
    </xf>
    <xf numFmtId="0" fontId="65" fillId="0" borderId="58" xfId="0" applyFont="1" applyBorder="1" applyAlignment="1" applyProtection="1">
      <alignment horizontal="center" vertical="center" wrapText="1"/>
      <protection hidden="1"/>
    </xf>
    <xf numFmtId="0" fontId="65" fillId="0" borderId="59" xfId="0" applyFont="1" applyBorder="1" applyAlignment="1" applyProtection="1">
      <alignment horizontal="center" vertical="center" wrapText="1"/>
      <protection hidden="1"/>
    </xf>
    <xf numFmtId="0" fontId="32" fillId="0" borderId="61" xfId="0" applyFont="1" applyBorder="1" applyAlignment="1" applyProtection="1">
      <alignment horizontal="center" vertical="center" wrapText="1"/>
      <protection hidden="1"/>
    </xf>
    <xf numFmtId="0" fontId="32" fillId="0" borderId="1" xfId="0" applyFont="1" applyBorder="1" applyAlignment="1" applyProtection="1">
      <alignment horizontal="center" vertical="center" wrapText="1"/>
      <protection hidden="1"/>
    </xf>
    <xf numFmtId="0" fontId="32" fillId="0" borderId="63" xfId="0" applyFont="1" applyBorder="1" applyAlignment="1" applyProtection="1">
      <alignment horizontal="center" vertical="center" wrapText="1"/>
      <protection hidden="1"/>
    </xf>
    <xf numFmtId="0" fontId="32" fillId="0" borderId="64" xfId="0" applyFont="1" applyBorder="1" applyAlignment="1" applyProtection="1">
      <alignment horizontal="center" vertical="center" wrapText="1"/>
      <protection hidden="1"/>
    </xf>
    <xf numFmtId="0" fontId="32" fillId="0" borderId="1" xfId="0" applyFont="1" applyBorder="1" applyAlignment="1" applyProtection="1">
      <alignment horizontal="justify" vertical="center" wrapText="1"/>
      <protection hidden="1"/>
    </xf>
    <xf numFmtId="0" fontId="32" fillId="0" borderId="64" xfId="0" applyFont="1" applyBorder="1" applyAlignment="1" applyProtection="1">
      <alignment horizontal="justify" vertical="center" wrapText="1"/>
      <protection hidden="1"/>
    </xf>
    <xf numFmtId="0" fontId="32" fillId="0" borderId="62" xfId="0" applyFont="1" applyBorder="1" applyAlignment="1" applyProtection="1">
      <alignment horizontal="justify" vertical="center" wrapText="1"/>
      <protection hidden="1"/>
    </xf>
    <xf numFmtId="0" fontId="32" fillId="0" borderId="65" xfId="0" applyFont="1" applyBorder="1" applyAlignment="1" applyProtection="1">
      <alignment horizontal="justify" vertical="center" wrapText="1"/>
      <protection hidden="1"/>
    </xf>
    <xf numFmtId="0" fontId="32" fillId="16" borderId="3" xfId="0" applyFont="1" applyFill="1" applyBorder="1" applyAlignment="1" applyProtection="1">
      <alignment horizontal="justify" vertical="center" wrapText="1"/>
      <protection hidden="1"/>
    </xf>
    <xf numFmtId="0" fontId="32" fillId="16" borderId="5" xfId="0" applyFont="1" applyFill="1" applyBorder="1" applyAlignment="1" applyProtection="1">
      <alignment horizontal="justify" vertical="center" wrapText="1"/>
      <protection hidden="1"/>
    </xf>
    <xf numFmtId="0" fontId="32" fillId="16" borderId="6" xfId="0" applyFont="1" applyFill="1" applyBorder="1" applyAlignment="1" applyProtection="1">
      <alignment horizontal="justify" vertical="center" wrapText="1"/>
      <protection hidden="1"/>
    </xf>
    <xf numFmtId="0" fontId="27" fillId="0" borderId="0" xfId="0" applyFont="1" applyAlignment="1" applyProtection="1">
      <alignment horizontal="left" vertical="center" wrapText="1"/>
      <protection locked="0"/>
    </xf>
    <xf numFmtId="0" fontId="39" fillId="2" borderId="11" xfId="0" applyFont="1" applyFill="1" applyBorder="1" applyAlignment="1" applyProtection="1">
      <alignment horizontal="center" vertical="center" wrapText="1"/>
      <protection hidden="1"/>
    </xf>
    <xf numFmtId="0" fontId="39" fillId="2" borderId="13" xfId="0" applyFont="1" applyFill="1" applyBorder="1" applyAlignment="1" applyProtection="1">
      <alignment horizontal="center" vertical="center" wrapText="1"/>
      <protection hidden="1"/>
    </xf>
    <xf numFmtId="0" fontId="65" fillId="0" borderId="60" xfId="0" applyFont="1" applyBorder="1" applyAlignment="1" applyProtection="1">
      <alignment horizontal="center" vertical="center" wrapText="1"/>
      <protection hidden="1"/>
    </xf>
    <xf numFmtId="0" fontId="22" fillId="0" borderId="0" xfId="0" applyFont="1" applyAlignment="1" applyProtection="1">
      <alignment horizontal="left" vertical="center" wrapText="1"/>
      <protection locked="0"/>
    </xf>
    <xf numFmtId="0" fontId="28" fillId="0" borderId="4" xfId="0" applyFont="1" applyBorder="1" applyAlignment="1" applyProtection="1">
      <alignment horizontal="center" vertical="center" wrapText="1"/>
      <protection locked="0"/>
    </xf>
    <xf numFmtId="0" fontId="46" fillId="11" borderId="3" xfId="0" applyFont="1" applyFill="1" applyBorder="1" applyAlignment="1" applyProtection="1">
      <alignment horizontal="center" vertical="center" wrapText="1"/>
      <protection hidden="1"/>
    </xf>
    <xf numFmtId="0" fontId="46" fillId="11" borderId="6" xfId="0" applyFont="1" applyFill="1" applyBorder="1" applyAlignment="1" applyProtection="1">
      <alignment horizontal="center" vertical="center" wrapText="1"/>
      <protection hidden="1"/>
    </xf>
    <xf numFmtId="0" fontId="32" fillId="11" borderId="3" xfId="0" applyFont="1" applyFill="1" applyBorder="1" applyAlignment="1" applyProtection="1">
      <alignment horizontal="justify" vertical="justify" wrapText="1"/>
      <protection hidden="1"/>
    </xf>
    <xf numFmtId="0" fontId="32" fillId="11" borderId="5" xfId="0" applyFont="1" applyFill="1" applyBorder="1" applyAlignment="1" applyProtection="1">
      <alignment horizontal="justify" vertical="justify" wrapText="1"/>
      <protection hidden="1"/>
    </xf>
    <xf numFmtId="0" fontId="32" fillId="11" borderId="6" xfId="0" applyFont="1" applyFill="1" applyBorder="1" applyAlignment="1" applyProtection="1">
      <alignment horizontal="justify" vertical="justify" wrapText="1"/>
      <protection hidden="1"/>
    </xf>
    <xf numFmtId="0" fontId="34" fillId="0" borderId="7" xfId="0" applyFont="1" applyBorder="1" applyAlignment="1" applyProtection="1">
      <alignment horizontal="center"/>
      <protection hidden="1"/>
    </xf>
    <xf numFmtId="0" fontId="34" fillId="0" borderId="9" xfId="0" applyFont="1" applyBorder="1" applyAlignment="1" applyProtection="1">
      <alignment horizontal="center"/>
      <protection hidden="1"/>
    </xf>
    <xf numFmtId="0" fontId="34" fillId="0" borderId="2" xfId="0" applyFont="1" applyBorder="1" applyAlignment="1" applyProtection="1">
      <alignment horizontal="center"/>
      <protection hidden="1"/>
    </xf>
    <xf numFmtId="0" fontId="34" fillId="0" borderId="10" xfId="0" applyFont="1" applyBorder="1" applyAlignment="1" applyProtection="1">
      <alignment horizontal="center"/>
      <protection hidden="1"/>
    </xf>
    <xf numFmtId="0" fontId="34" fillId="0" borderId="8" xfId="0" applyFont="1" applyBorder="1" applyAlignment="1" applyProtection="1">
      <alignment horizontal="center" vertical="top" wrapText="1"/>
      <protection hidden="1"/>
    </xf>
    <xf numFmtId="0" fontId="49" fillId="18" borderId="37" xfId="0" applyFont="1" applyFill="1" applyBorder="1" applyAlignment="1" applyProtection="1">
      <alignment horizontal="center" vertical="center" wrapText="1"/>
      <protection hidden="1"/>
    </xf>
    <xf numFmtId="0" fontId="49" fillId="18" borderId="40" xfId="0" applyFont="1" applyFill="1" applyBorder="1" applyAlignment="1" applyProtection="1">
      <alignment horizontal="center" vertical="center" wrapText="1"/>
      <protection hidden="1"/>
    </xf>
    <xf numFmtId="0" fontId="49" fillId="18" borderId="38" xfId="0" applyFont="1" applyFill="1" applyBorder="1" applyAlignment="1" applyProtection="1">
      <alignment horizontal="center" vertical="center" wrapText="1"/>
      <protection hidden="1"/>
    </xf>
    <xf numFmtId="0" fontId="49" fillId="18" borderId="41" xfId="0" applyFont="1" applyFill="1" applyBorder="1" applyAlignment="1" applyProtection="1">
      <alignment horizontal="center" vertical="center" wrapText="1"/>
      <protection hidden="1"/>
    </xf>
    <xf numFmtId="0" fontId="49" fillId="18" borderId="36" xfId="0" applyFont="1" applyFill="1" applyBorder="1" applyAlignment="1" applyProtection="1">
      <alignment horizontal="center" vertical="center" wrapText="1"/>
      <protection hidden="1"/>
    </xf>
    <xf numFmtId="0" fontId="49" fillId="18" borderId="54" xfId="0" applyFont="1" applyFill="1" applyBorder="1" applyAlignment="1" applyProtection="1">
      <alignment horizontal="center" vertical="center" wrapText="1"/>
      <protection hidden="1"/>
    </xf>
    <xf numFmtId="0" fontId="49" fillId="18" borderId="55" xfId="0" applyFont="1" applyFill="1" applyBorder="1" applyAlignment="1" applyProtection="1">
      <alignment horizontal="center" vertical="center" wrapText="1"/>
      <protection hidden="1"/>
    </xf>
    <xf numFmtId="4" fontId="49" fillId="18" borderId="37" xfId="0" applyNumberFormat="1" applyFont="1" applyFill="1" applyBorder="1" applyAlignment="1" applyProtection="1">
      <alignment horizontal="center" vertical="center" wrapText="1"/>
      <protection hidden="1"/>
    </xf>
    <xf numFmtId="4" fontId="49" fillId="18" borderId="40" xfId="0" applyNumberFormat="1" applyFont="1" applyFill="1" applyBorder="1" applyAlignment="1" applyProtection="1">
      <alignment horizontal="center" vertical="center" wrapText="1"/>
      <protection hidden="1"/>
    </xf>
    <xf numFmtId="0" fontId="34" fillId="4" borderId="3" xfId="0" applyFont="1" applyFill="1" applyBorder="1" applyAlignment="1" applyProtection="1">
      <alignment horizontal="center" vertical="center" wrapText="1"/>
      <protection hidden="1"/>
    </xf>
    <xf numFmtId="0" fontId="34" fillId="4" borderId="6" xfId="0" applyFont="1" applyFill="1" applyBorder="1" applyAlignment="1" applyProtection="1">
      <alignment horizontal="center" vertical="center" wrapText="1"/>
      <protection hidden="1"/>
    </xf>
    <xf numFmtId="0" fontId="34" fillId="4" borderId="3" xfId="0" applyFont="1" applyFill="1" applyBorder="1" applyAlignment="1" applyProtection="1">
      <alignment horizontal="justify" vertical="center" wrapText="1"/>
      <protection hidden="1"/>
    </xf>
    <xf numFmtId="0" fontId="34" fillId="4" borderId="5" xfId="0" applyFont="1" applyFill="1" applyBorder="1" applyAlignment="1" applyProtection="1">
      <alignment horizontal="justify" vertical="center" wrapText="1"/>
      <protection hidden="1"/>
    </xf>
    <xf numFmtId="0" fontId="34" fillId="4" borderId="6" xfId="0" applyFont="1" applyFill="1" applyBorder="1" applyAlignment="1" applyProtection="1">
      <alignment horizontal="justify" vertical="center" wrapText="1"/>
      <protection hidden="1"/>
    </xf>
    <xf numFmtId="0" fontId="28" fillId="0" borderId="1" xfId="0" applyFont="1" applyBorder="1" applyAlignment="1" applyProtection="1">
      <alignment horizontal="center" vertical="center" wrapText="1"/>
      <protection hidden="1"/>
    </xf>
    <xf numFmtId="0" fontId="42" fillId="5" borderId="18" xfId="0" applyFont="1" applyFill="1" applyBorder="1" applyAlignment="1" applyProtection="1">
      <alignment horizontal="center" vertical="center" wrapText="1"/>
      <protection hidden="1"/>
    </xf>
    <xf numFmtId="0" fontId="42" fillId="5" borderId="0" xfId="0" applyFont="1" applyFill="1" applyAlignment="1" applyProtection="1">
      <alignment horizontal="center" vertical="center" wrapText="1"/>
      <protection hidden="1"/>
    </xf>
    <xf numFmtId="0" fontId="42" fillId="5" borderId="19" xfId="0" applyFont="1" applyFill="1" applyBorder="1" applyAlignment="1" applyProtection="1">
      <alignment horizontal="center" vertical="center" wrapText="1"/>
      <protection hidden="1"/>
    </xf>
    <xf numFmtId="0" fontId="42" fillId="5" borderId="18" xfId="0" applyFont="1" applyFill="1" applyBorder="1" applyAlignment="1" applyProtection="1">
      <alignment horizontal="center" vertical="center"/>
      <protection hidden="1"/>
    </xf>
    <xf numFmtId="0" fontId="42" fillId="5" borderId="0" xfId="0" applyFont="1" applyFill="1" applyAlignment="1" applyProtection="1">
      <alignment horizontal="center" vertical="center"/>
      <protection hidden="1"/>
    </xf>
    <xf numFmtId="0" fontId="42" fillId="5" borderId="19" xfId="0" applyFont="1" applyFill="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2" borderId="11" xfId="0" applyFont="1" applyFill="1" applyBorder="1" applyAlignment="1" applyProtection="1">
      <alignment horizontal="center" vertical="center"/>
      <protection hidden="1"/>
    </xf>
    <xf numFmtId="0" fontId="26" fillId="2" borderId="13" xfId="0" applyFont="1" applyFill="1" applyBorder="1" applyAlignment="1" applyProtection="1">
      <alignment horizontal="center" vertical="center"/>
      <protection hidden="1"/>
    </xf>
    <xf numFmtId="0" fontId="34" fillId="4" borderId="21" xfId="0" applyFont="1" applyFill="1" applyBorder="1" applyAlignment="1" applyProtection="1">
      <alignment horizontal="center" vertical="center" wrapText="1"/>
      <protection hidden="1"/>
    </xf>
    <xf numFmtId="0" fontId="34" fillId="4" borderId="22" xfId="0" applyFont="1" applyFill="1" applyBorder="1" applyAlignment="1" applyProtection="1">
      <alignment horizontal="center" vertical="center" wrapText="1"/>
      <protection hidden="1"/>
    </xf>
    <xf numFmtId="0" fontId="34" fillId="4" borderId="21" xfId="0" applyFont="1" applyFill="1" applyBorder="1" applyAlignment="1" applyProtection="1">
      <alignment horizontal="justify" vertical="center" wrapText="1"/>
      <protection hidden="1"/>
    </xf>
    <xf numFmtId="0" fontId="34" fillId="4" borderId="23" xfId="0" applyFont="1" applyFill="1" applyBorder="1" applyAlignment="1" applyProtection="1">
      <alignment horizontal="justify" vertical="center" wrapText="1"/>
      <protection hidden="1"/>
    </xf>
    <xf numFmtId="0" fontId="34" fillId="4" borderId="22" xfId="0" applyFont="1" applyFill="1" applyBorder="1" applyAlignment="1" applyProtection="1">
      <alignment horizontal="justify" vertical="center" wrapText="1"/>
      <protection hidden="1"/>
    </xf>
    <xf numFmtId="0" fontId="42" fillId="5" borderId="2" xfId="0" applyFont="1" applyFill="1" applyBorder="1" applyAlignment="1" applyProtection="1">
      <alignment horizontal="center"/>
      <protection hidden="1"/>
    </xf>
    <xf numFmtId="0" fontId="42" fillId="5" borderId="4" xfId="0" applyFont="1" applyFill="1" applyBorder="1" applyAlignment="1" applyProtection="1">
      <alignment horizontal="center"/>
      <protection hidden="1"/>
    </xf>
    <xf numFmtId="0" fontId="42" fillId="5" borderId="10" xfId="0" applyFont="1" applyFill="1" applyBorder="1" applyAlignment="1" applyProtection="1">
      <alignment horizontal="center"/>
      <protection hidden="1"/>
    </xf>
    <xf numFmtId="0" fontId="42" fillId="3" borderId="12" xfId="0" applyFont="1" applyFill="1" applyBorder="1" applyAlignment="1" applyProtection="1">
      <alignment horizontal="center" vertical="center" wrapText="1"/>
      <protection hidden="1"/>
    </xf>
    <xf numFmtId="0" fontId="33" fillId="0" borderId="11" xfId="0" applyFont="1" applyBorder="1" applyAlignment="1" applyProtection="1">
      <alignment horizontal="center" vertical="center" textRotation="90"/>
      <protection hidden="1"/>
    </xf>
    <xf numFmtId="0" fontId="33" fillId="0" borderId="12" xfId="0" applyFont="1" applyBorder="1" applyAlignment="1" applyProtection="1">
      <alignment horizontal="center" vertical="center" textRotation="90"/>
      <protection hidden="1"/>
    </xf>
    <xf numFmtId="0" fontId="33" fillId="0" borderId="13" xfId="0" applyFont="1" applyBorder="1" applyAlignment="1" applyProtection="1">
      <alignment horizontal="center" vertical="center" textRotation="90"/>
      <protection hidden="1"/>
    </xf>
    <xf numFmtId="0" fontId="34" fillId="12" borderId="3" xfId="0" applyFont="1" applyFill="1" applyBorder="1" applyAlignment="1" applyProtection="1">
      <alignment horizontal="center" vertical="center"/>
      <protection hidden="1"/>
    </xf>
    <xf numFmtId="0" fontId="34" fillId="12" borderId="6" xfId="0" applyFont="1" applyFill="1" applyBorder="1" applyAlignment="1" applyProtection="1">
      <alignment horizontal="center" vertical="center"/>
      <protection hidden="1"/>
    </xf>
    <xf numFmtId="0" fontId="34" fillId="12" borderId="5" xfId="0" applyFont="1" applyFill="1" applyBorder="1" applyAlignment="1" applyProtection="1">
      <alignment horizontal="center" vertical="center"/>
      <protection hidden="1"/>
    </xf>
    <xf numFmtId="0" fontId="34" fillId="9" borderId="3" xfId="0" applyFont="1" applyFill="1" applyBorder="1" applyAlignment="1" applyProtection="1">
      <alignment horizontal="center" vertical="center"/>
      <protection hidden="1"/>
    </xf>
    <xf numFmtId="0" fontId="34" fillId="9" borderId="6" xfId="0" applyFont="1" applyFill="1" applyBorder="1" applyAlignment="1" applyProtection="1">
      <alignment horizontal="center" vertical="center"/>
      <protection hidden="1"/>
    </xf>
    <xf numFmtId="0" fontId="33" fillId="0" borderId="3" xfId="0" applyFont="1" applyBorder="1" applyAlignment="1" applyProtection="1">
      <alignment horizontal="center" vertical="center"/>
      <protection hidden="1"/>
    </xf>
    <xf numFmtId="0" fontId="33" fillId="0" borderId="5" xfId="0" applyFont="1" applyBorder="1" applyAlignment="1" applyProtection="1">
      <alignment horizontal="center" vertical="center"/>
      <protection hidden="1"/>
    </xf>
    <xf numFmtId="0" fontId="33" fillId="0" borderId="6" xfId="0" applyFont="1" applyBorder="1" applyAlignment="1" applyProtection="1">
      <alignment horizontal="center" vertical="center"/>
      <protection hidden="1"/>
    </xf>
    <xf numFmtId="0" fontId="41" fillId="0" borderId="3" xfId="0" applyFont="1" applyBorder="1" applyAlignment="1" applyProtection="1">
      <alignment horizontal="center" vertical="center"/>
      <protection hidden="1"/>
    </xf>
    <xf numFmtId="0" fontId="41" fillId="0" borderId="6" xfId="0" applyFont="1" applyBorder="1" applyAlignment="1" applyProtection="1">
      <alignment horizontal="center" vertical="center"/>
      <protection hidden="1"/>
    </xf>
    <xf numFmtId="0" fontId="34" fillId="10" borderId="3" xfId="0" applyFont="1" applyFill="1" applyBorder="1" applyAlignment="1" applyProtection="1">
      <alignment horizontal="center" vertical="center"/>
      <protection hidden="1"/>
    </xf>
    <xf numFmtId="0" fontId="34" fillId="10" borderId="6" xfId="0" applyFont="1" applyFill="1" applyBorder="1" applyAlignment="1" applyProtection="1">
      <alignment horizontal="center" vertical="center"/>
      <protection hidden="1"/>
    </xf>
    <xf numFmtId="0" fontId="34" fillId="10" borderId="1" xfId="0" applyFont="1" applyFill="1" applyBorder="1" applyAlignment="1" applyProtection="1">
      <alignment horizontal="center" vertical="center"/>
      <protection hidden="1"/>
    </xf>
    <xf numFmtId="0" fontId="38" fillId="0" borderId="3" xfId="0" applyFont="1" applyBorder="1" applyAlignment="1" applyProtection="1">
      <alignment horizontal="left" vertical="center" wrapText="1"/>
      <protection hidden="1"/>
    </xf>
    <xf numFmtId="0" fontId="38" fillId="0" borderId="5" xfId="0" applyFont="1" applyBorder="1" applyAlignment="1" applyProtection="1">
      <alignment horizontal="left" vertical="center" wrapText="1"/>
      <protection hidden="1"/>
    </xf>
    <xf numFmtId="0" fontId="34" fillId="12" borderId="1"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34" fillId="4" borderId="3" xfId="0" applyFont="1" applyFill="1" applyBorder="1" applyAlignment="1" applyProtection="1">
      <alignment vertical="center" wrapText="1"/>
      <protection hidden="1"/>
    </xf>
    <xf numFmtId="0" fontId="34" fillId="4" borderId="5" xfId="0" applyFont="1" applyFill="1" applyBorder="1" applyAlignment="1" applyProtection="1">
      <alignment vertical="center" wrapText="1"/>
      <protection hidden="1"/>
    </xf>
    <xf numFmtId="0" fontId="34" fillId="4" borderId="6" xfId="0" applyFont="1" applyFill="1" applyBorder="1" applyAlignment="1" applyProtection="1">
      <alignment vertical="center" wrapText="1"/>
      <protection hidden="1"/>
    </xf>
    <xf numFmtId="0" fontId="33" fillId="0" borderId="28" xfId="0" applyFont="1" applyBorder="1" applyAlignment="1" applyProtection="1">
      <alignment horizontal="center" vertical="center"/>
      <protection hidden="1"/>
    </xf>
    <xf numFmtId="0" fontId="33" fillId="0" borderId="0" xfId="0" applyFont="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41" fillId="5" borderId="18" xfId="0" applyFont="1" applyFill="1" applyBorder="1" applyAlignment="1" applyProtection="1">
      <alignment horizontal="center" vertical="center" wrapText="1"/>
      <protection hidden="1"/>
    </xf>
    <xf numFmtId="0" fontId="41" fillId="5" borderId="0" xfId="0" applyFont="1" applyFill="1" applyAlignment="1" applyProtection="1">
      <alignment horizontal="center" vertical="center" wrapText="1"/>
      <protection hidden="1"/>
    </xf>
    <xf numFmtId="0" fontId="41" fillId="5" borderId="19" xfId="0" applyFont="1" applyFill="1" applyBorder="1" applyAlignment="1" applyProtection="1">
      <alignment horizontal="center" vertical="center" wrapText="1"/>
      <protection hidden="1"/>
    </xf>
    <xf numFmtId="0" fontId="41" fillId="5" borderId="18" xfId="0" applyFont="1" applyFill="1" applyBorder="1" applyAlignment="1" applyProtection="1">
      <alignment horizontal="center" vertical="center"/>
      <protection hidden="1"/>
    </xf>
    <xf numFmtId="0" fontId="41" fillId="5" borderId="0" xfId="0" applyFont="1" applyFill="1" applyAlignment="1" applyProtection="1">
      <alignment horizontal="center" vertical="center"/>
      <protection hidden="1"/>
    </xf>
    <xf numFmtId="0" fontId="41" fillId="5" borderId="19" xfId="0" applyFont="1" applyFill="1" applyBorder="1" applyAlignment="1" applyProtection="1">
      <alignment horizontal="center" vertical="center"/>
      <protection hidden="1"/>
    </xf>
    <xf numFmtId="0" fontId="41" fillId="5" borderId="2" xfId="0" applyFont="1" applyFill="1" applyBorder="1" applyAlignment="1" applyProtection="1">
      <alignment horizontal="center"/>
      <protection hidden="1"/>
    </xf>
    <xf numFmtId="0" fontId="41" fillId="5" borderId="4" xfId="0" applyFont="1" applyFill="1" applyBorder="1" applyAlignment="1" applyProtection="1">
      <alignment horizontal="center"/>
      <protection hidden="1"/>
    </xf>
    <xf numFmtId="0" fontId="41" fillId="5" borderId="10" xfId="0" applyFont="1" applyFill="1" applyBorder="1" applyAlignment="1" applyProtection="1">
      <alignment horizontal="center"/>
      <protection hidden="1"/>
    </xf>
    <xf numFmtId="0" fontId="41" fillId="3" borderId="12" xfId="0" applyFont="1" applyFill="1" applyBorder="1" applyAlignment="1" applyProtection="1">
      <alignment horizontal="center" vertical="center" wrapText="1"/>
      <protection hidden="1"/>
    </xf>
    <xf numFmtId="0" fontId="28" fillId="0" borderId="3" xfId="0" applyFont="1" applyBorder="1" applyAlignment="1" applyProtection="1">
      <alignment horizontal="left" vertical="center" wrapText="1"/>
      <protection hidden="1"/>
    </xf>
    <xf numFmtId="0" fontId="28" fillId="0" borderId="5" xfId="0" applyFont="1" applyBorder="1" applyAlignment="1" applyProtection="1">
      <alignment horizontal="left" vertical="center" wrapText="1"/>
      <protection hidden="1"/>
    </xf>
    <xf numFmtId="0" fontId="31" fillId="0" borderId="7" xfId="0" applyFont="1" applyBorder="1" applyAlignment="1" applyProtection="1">
      <alignment horizontal="justify" vertical="top" wrapText="1"/>
      <protection locked="0"/>
    </xf>
    <xf numFmtId="0" fontId="31" fillId="0" borderId="8" xfId="0" applyFont="1" applyBorder="1" applyAlignment="1" applyProtection="1">
      <alignment horizontal="justify" vertical="top" wrapText="1"/>
      <protection locked="0"/>
    </xf>
    <xf numFmtId="0" fontId="31" fillId="0" borderId="9" xfId="0" applyFont="1" applyBorder="1" applyAlignment="1" applyProtection="1">
      <alignment horizontal="justify" vertical="top" wrapText="1"/>
      <protection locked="0"/>
    </xf>
    <xf numFmtId="0" fontId="31" fillId="0" borderId="18" xfId="0" applyFont="1" applyBorder="1" applyAlignment="1" applyProtection="1">
      <alignment horizontal="justify" vertical="top" wrapText="1"/>
      <protection locked="0"/>
    </xf>
    <xf numFmtId="0" fontId="31" fillId="0" borderId="0" xfId="0" applyFont="1" applyAlignment="1" applyProtection="1">
      <alignment horizontal="justify" vertical="top" wrapText="1"/>
      <protection locked="0"/>
    </xf>
    <xf numFmtId="0" fontId="31" fillId="0" borderId="19" xfId="0" applyFont="1" applyBorder="1" applyAlignment="1" applyProtection="1">
      <alignment horizontal="justify" vertical="top" wrapText="1"/>
      <protection locked="0"/>
    </xf>
    <xf numFmtId="0" fontId="31" fillId="0" borderId="2" xfId="0" applyFont="1" applyBorder="1" applyAlignment="1" applyProtection="1">
      <alignment horizontal="justify" vertical="top" wrapText="1"/>
      <protection locked="0"/>
    </xf>
    <xf numFmtId="0" fontId="31" fillId="0" borderId="4" xfId="0" applyFont="1" applyBorder="1" applyAlignment="1" applyProtection="1">
      <alignment horizontal="justify" vertical="top" wrapText="1"/>
      <protection locked="0"/>
    </xf>
    <xf numFmtId="0" fontId="31" fillId="0" borderId="10" xfId="0" applyFont="1" applyBorder="1" applyAlignment="1" applyProtection="1">
      <alignment horizontal="justify" vertical="top" wrapText="1"/>
      <protection locked="0"/>
    </xf>
    <xf numFmtId="0" fontId="31" fillId="13" borderId="0" xfId="0" applyFont="1" applyFill="1" applyAlignment="1" applyProtection="1">
      <alignment horizontal="left" vertical="center"/>
      <protection hidden="1"/>
    </xf>
    <xf numFmtId="0" fontId="32" fillId="0" borderId="8" xfId="0" applyFont="1" applyBorder="1" applyAlignment="1" applyProtection="1">
      <alignment horizontal="center" vertical="top" wrapText="1"/>
      <protection hidden="1"/>
    </xf>
    <xf numFmtId="0" fontId="41" fillId="3" borderId="13" xfId="0" applyFont="1" applyFill="1" applyBorder="1" applyAlignment="1" applyProtection="1">
      <alignment horizontal="center" vertical="center" wrapText="1"/>
      <protection hidden="1"/>
    </xf>
    <xf numFmtId="0" fontId="37" fillId="0" borderId="3" xfId="0" applyFont="1" applyBorder="1" applyAlignment="1" applyProtection="1">
      <alignment horizontal="center" vertical="center"/>
      <protection hidden="1"/>
    </xf>
    <xf numFmtId="0" fontId="37" fillId="0" borderId="6" xfId="0" applyFont="1" applyBorder="1" applyAlignment="1" applyProtection="1">
      <alignment horizontal="center" vertical="center"/>
      <protection hidden="1"/>
    </xf>
    <xf numFmtId="0" fontId="49" fillId="18" borderId="56" xfId="0" applyFont="1" applyFill="1" applyBorder="1" applyAlignment="1" applyProtection="1">
      <alignment horizontal="center" vertical="center" wrapText="1"/>
      <protection hidden="1"/>
    </xf>
    <xf numFmtId="0" fontId="49" fillId="18" borderId="57" xfId="0" applyFont="1" applyFill="1" applyBorder="1" applyAlignment="1" applyProtection="1">
      <alignment horizontal="center" vertical="center" wrapText="1"/>
      <protection hidden="1"/>
    </xf>
    <xf numFmtId="0" fontId="49" fillId="18" borderId="53" xfId="0" applyFont="1" applyFill="1" applyBorder="1" applyAlignment="1" applyProtection="1">
      <alignment horizontal="center" vertical="center" wrapText="1"/>
      <protection hidden="1"/>
    </xf>
    <xf numFmtId="0" fontId="46" fillId="11" borderId="1" xfId="0" applyFont="1" applyFill="1" applyBorder="1" applyAlignment="1" applyProtection="1">
      <alignment horizontal="justify" vertical="center" wrapText="1"/>
      <protection hidden="1"/>
    </xf>
    <xf numFmtId="0" fontId="46" fillId="4" borderId="3" xfId="0" applyFont="1" applyFill="1" applyBorder="1" applyAlignment="1" applyProtection="1">
      <alignment horizontal="center" vertical="center" wrapText="1"/>
      <protection hidden="1"/>
    </xf>
    <xf numFmtId="0" fontId="46" fillId="4" borderId="6" xfId="0" applyFont="1" applyFill="1" applyBorder="1" applyAlignment="1" applyProtection="1">
      <alignment horizontal="center" vertical="center" wrapText="1"/>
      <protection hidden="1"/>
    </xf>
    <xf numFmtId="0" fontId="47" fillId="4" borderId="1" xfId="0" applyFont="1" applyFill="1" applyBorder="1" applyAlignment="1" applyProtection="1">
      <alignment horizontal="center" vertical="center" wrapText="1"/>
      <protection hidden="1"/>
    </xf>
    <xf numFmtId="0" fontId="31" fillId="0" borderId="3" xfId="0" applyFont="1" applyBorder="1" applyAlignment="1" applyProtection="1">
      <alignment horizontal="center" vertical="center"/>
      <protection hidden="1"/>
    </xf>
    <xf numFmtId="0" fontId="31" fillId="0" borderId="5" xfId="0" applyFont="1" applyBorder="1" applyAlignment="1" applyProtection="1">
      <alignment horizontal="center" vertical="center"/>
      <protection hidden="1"/>
    </xf>
    <xf numFmtId="0" fontId="31" fillId="0" borderId="6" xfId="0" applyFont="1" applyBorder="1" applyAlignment="1" applyProtection="1">
      <alignment horizontal="center" vertical="center"/>
      <protection hidden="1"/>
    </xf>
    <xf numFmtId="0" fontId="31" fillId="0" borderId="11" xfId="0" applyFont="1" applyBorder="1" applyAlignment="1" applyProtection="1">
      <alignment horizontal="center" vertical="center" textRotation="90"/>
      <protection hidden="1"/>
    </xf>
    <xf numFmtId="0" fontId="31" fillId="0" borderId="12" xfId="0" applyFont="1" applyBorder="1" applyAlignment="1" applyProtection="1">
      <alignment horizontal="center" vertical="center" textRotation="90"/>
      <protection hidden="1"/>
    </xf>
    <xf numFmtId="0" fontId="31" fillId="0" borderId="13" xfId="0" applyFont="1" applyBorder="1" applyAlignment="1" applyProtection="1">
      <alignment horizontal="center" vertical="center" textRotation="90"/>
      <protection hidden="1"/>
    </xf>
    <xf numFmtId="0" fontId="32" fillId="12" borderId="3" xfId="0" applyFont="1" applyFill="1" applyBorder="1" applyAlignment="1" applyProtection="1">
      <alignment horizontal="center" vertical="center"/>
      <protection hidden="1"/>
    </xf>
    <xf numFmtId="0" fontId="32" fillId="12" borderId="6" xfId="0" applyFont="1" applyFill="1" applyBorder="1" applyAlignment="1" applyProtection="1">
      <alignment horizontal="center" vertical="center"/>
      <protection hidden="1"/>
    </xf>
    <xf numFmtId="0" fontId="32" fillId="12" borderId="1" xfId="0" applyFont="1" applyFill="1" applyBorder="1" applyAlignment="1" applyProtection="1">
      <alignment horizontal="center" vertical="center"/>
      <protection hidden="1"/>
    </xf>
    <xf numFmtId="0" fontId="32" fillId="10" borderId="1" xfId="0" applyFont="1" applyFill="1" applyBorder="1" applyAlignment="1" applyProtection="1">
      <alignment horizontal="center" vertical="center"/>
      <protection hidden="1"/>
    </xf>
    <xf numFmtId="0" fontId="32" fillId="0" borderId="7" xfId="0" applyFont="1" applyBorder="1" applyAlignment="1" applyProtection="1">
      <alignment horizontal="center"/>
      <protection hidden="1"/>
    </xf>
    <xf numFmtId="0" fontId="32" fillId="0" borderId="9" xfId="0" applyFont="1" applyBorder="1" applyAlignment="1" applyProtection="1">
      <alignment horizontal="center"/>
      <protection hidden="1"/>
    </xf>
    <xf numFmtId="0" fontId="32" fillId="0" borderId="2" xfId="0" applyFont="1" applyBorder="1" applyAlignment="1" applyProtection="1">
      <alignment horizontal="center"/>
      <protection hidden="1"/>
    </xf>
    <xf numFmtId="0" fontId="32" fillId="0" borderId="10" xfId="0" applyFont="1" applyBorder="1" applyAlignment="1" applyProtection="1">
      <alignment horizontal="center"/>
      <protection hidden="1"/>
    </xf>
    <xf numFmtId="0" fontId="32" fillId="9" borderId="3" xfId="0" applyFont="1" applyFill="1" applyBorder="1" applyAlignment="1" applyProtection="1">
      <alignment horizontal="center" vertical="center"/>
      <protection hidden="1"/>
    </xf>
    <xf numFmtId="0" fontId="32" fillId="9" borderId="6" xfId="0" applyFont="1" applyFill="1" applyBorder="1" applyAlignment="1" applyProtection="1">
      <alignment horizontal="center" vertical="center"/>
      <protection hidden="1"/>
    </xf>
    <xf numFmtId="0" fontId="32" fillId="10" borderId="3" xfId="0" applyFont="1" applyFill="1" applyBorder="1" applyAlignment="1" applyProtection="1">
      <alignment horizontal="center" vertical="center"/>
      <protection hidden="1"/>
    </xf>
    <xf numFmtId="0" fontId="32" fillId="10" borderId="6" xfId="0" applyFont="1" applyFill="1" applyBorder="1" applyAlignment="1" applyProtection="1">
      <alignment horizontal="center" vertical="center"/>
      <protection hidden="1"/>
    </xf>
    <xf numFmtId="0" fontId="46" fillId="4" borderId="1" xfId="0" applyFont="1" applyFill="1" applyBorder="1" applyAlignment="1" applyProtection="1">
      <alignment horizontal="center" vertical="center" wrapText="1"/>
      <protection hidden="1"/>
    </xf>
    <xf numFmtId="0" fontId="61" fillId="0" borderId="0" xfId="0" applyFont="1" applyAlignment="1" applyProtection="1">
      <alignment horizontal="left" vertical="center" wrapText="1"/>
      <protection locked="0"/>
    </xf>
    <xf numFmtId="0" fontId="37" fillId="0" borderId="7" xfId="0" applyFont="1" applyBorder="1" applyAlignment="1" applyProtection="1">
      <alignment horizontal="center" vertical="center"/>
      <protection hidden="1"/>
    </xf>
    <xf numFmtId="0" fontId="37" fillId="0" borderId="9" xfId="0" applyFont="1" applyBorder="1" applyAlignment="1" applyProtection="1">
      <alignment horizontal="center" vertical="center"/>
      <protection hidden="1"/>
    </xf>
    <xf numFmtId="0" fontId="32" fillId="12" borderId="5" xfId="0" applyFont="1" applyFill="1" applyBorder="1" applyAlignment="1" applyProtection="1">
      <alignment horizontal="center" vertical="center"/>
      <protection hidden="1"/>
    </xf>
    <xf numFmtId="0" fontId="32" fillId="10" borderId="5" xfId="0" applyFont="1" applyFill="1" applyBorder="1" applyAlignment="1" applyProtection="1">
      <alignment horizontal="center" vertical="center"/>
      <protection hidden="1"/>
    </xf>
    <xf numFmtId="0" fontId="32" fillId="9" borderId="5" xfId="0" applyFont="1" applyFill="1" applyBorder="1" applyAlignment="1" applyProtection="1">
      <alignment horizontal="center" vertical="center"/>
      <protection hidden="1"/>
    </xf>
    <xf numFmtId="0" fontId="60" fillId="4" borderId="1" xfId="0" applyFont="1" applyFill="1" applyBorder="1" applyAlignment="1" applyProtection="1">
      <alignment horizontal="center" vertical="center" wrapText="1"/>
      <protection hidden="1"/>
    </xf>
    <xf numFmtId="0" fontId="23" fillId="0" borderId="3" xfId="0" applyFont="1" applyBorder="1" applyAlignment="1" applyProtection="1">
      <alignment horizontal="left" vertical="center" wrapText="1"/>
      <protection hidden="1"/>
    </xf>
    <xf numFmtId="0" fontId="23" fillId="0" borderId="5" xfId="0" applyFont="1" applyBorder="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14" fontId="5" fillId="0" borderId="0" xfId="0" applyNumberFormat="1" applyFont="1" applyAlignment="1" applyProtection="1">
      <alignment horizontal="center"/>
      <protection hidden="1"/>
    </xf>
    <xf numFmtId="0" fontId="33" fillId="0" borderId="1" xfId="0" applyFont="1" applyBorder="1" applyAlignment="1" applyProtection="1">
      <alignment horizontal="center" vertical="center" wrapText="1"/>
      <protection hidden="1"/>
    </xf>
    <xf numFmtId="14"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protection hidden="1"/>
    </xf>
    <xf numFmtId="0" fontId="28" fillId="0" borderId="30" xfId="0" applyFont="1" applyBorder="1" applyAlignment="1" applyProtection="1">
      <alignment horizontal="center" vertical="center" wrapText="1"/>
      <protection hidden="1"/>
    </xf>
    <xf numFmtId="0" fontId="28" fillId="0" borderId="31" xfId="0" applyFont="1" applyBorder="1" applyAlignment="1" applyProtection="1">
      <alignment horizontal="center" vertical="center" wrapText="1"/>
      <protection hidden="1"/>
    </xf>
    <xf numFmtId="0" fontId="28" fillId="0" borderId="32" xfId="0" applyFont="1" applyBorder="1" applyAlignment="1" applyProtection="1">
      <alignment horizontal="center" vertical="center" wrapText="1"/>
      <protection hidden="1"/>
    </xf>
    <xf numFmtId="0" fontId="28" fillId="0" borderId="33" xfId="0" applyFont="1" applyBorder="1" applyAlignment="1" applyProtection="1">
      <alignment horizontal="center" vertical="center" wrapText="1"/>
      <protection hidden="1"/>
    </xf>
    <xf numFmtId="49" fontId="28" fillId="0" borderId="31" xfId="0" applyNumberFormat="1" applyFont="1" applyBorder="1" applyAlignment="1" applyProtection="1">
      <alignment horizontal="center" vertical="center" wrapText="1"/>
      <protection locked="0"/>
    </xf>
    <xf numFmtId="49" fontId="28" fillId="0" borderId="32" xfId="0" applyNumberFormat="1" applyFont="1" applyBorder="1" applyAlignment="1" applyProtection="1">
      <alignment horizontal="center" vertical="center" wrapText="1"/>
      <protection locked="0"/>
    </xf>
    <xf numFmtId="49" fontId="28" fillId="0" borderId="33" xfId="0" applyNumberFormat="1" applyFont="1" applyBorder="1" applyAlignment="1" applyProtection="1">
      <alignment horizontal="center" vertical="center" wrapText="1"/>
      <protection locked="0"/>
    </xf>
    <xf numFmtId="0" fontId="23" fillId="0" borderId="30" xfId="0" applyFont="1" applyBorder="1" applyAlignment="1" applyProtection="1">
      <alignment horizontal="center" vertical="center"/>
      <protection locked="0"/>
    </xf>
    <xf numFmtId="0" fontId="28" fillId="0" borderId="11" xfId="0" applyFont="1" applyBorder="1" applyAlignment="1" applyProtection="1">
      <alignment horizontal="center" vertical="center" wrapText="1"/>
      <protection hidden="1"/>
    </xf>
    <xf numFmtId="0" fontId="28" fillId="0" borderId="11" xfId="0" applyFont="1" applyBorder="1" applyAlignment="1" applyProtection="1">
      <alignment horizontal="center" vertical="center" wrapText="1"/>
      <protection locked="0"/>
    </xf>
    <xf numFmtId="14" fontId="28" fillId="0" borderId="11" xfId="0" applyNumberFormat="1"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62" fillId="11" borderId="3" xfId="0" applyFont="1" applyFill="1" applyBorder="1" applyAlignment="1" applyProtection="1">
      <alignment horizontal="center" vertical="center" wrapText="1"/>
      <protection hidden="1"/>
    </xf>
    <xf numFmtId="0" fontId="62" fillId="11" borderId="6" xfId="0" applyFont="1" applyFill="1" applyBorder="1" applyAlignment="1" applyProtection="1">
      <alignment horizontal="center" vertical="center" wrapText="1"/>
      <protection hidden="1"/>
    </xf>
    <xf numFmtId="0" fontId="7" fillId="2" borderId="11" xfId="0" applyFont="1" applyFill="1" applyBorder="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0" fontId="37" fillId="5" borderId="18" xfId="0" applyFont="1" applyFill="1" applyBorder="1" applyAlignment="1" applyProtection="1">
      <alignment horizontal="center" vertical="center" wrapText="1"/>
      <protection hidden="1"/>
    </xf>
    <xf numFmtId="0" fontId="37" fillId="5" borderId="0" xfId="0" applyFont="1" applyFill="1" applyAlignment="1" applyProtection="1">
      <alignment horizontal="center" vertical="center" wrapText="1"/>
      <protection hidden="1"/>
    </xf>
    <xf numFmtId="0" fontId="37" fillId="5" borderId="19" xfId="0" applyFont="1" applyFill="1" applyBorder="1" applyAlignment="1" applyProtection="1">
      <alignment horizontal="center" vertical="center" wrapText="1"/>
      <protection hidden="1"/>
    </xf>
    <xf numFmtId="0" fontId="37" fillId="5" borderId="18" xfId="0" applyFont="1" applyFill="1" applyBorder="1" applyAlignment="1" applyProtection="1">
      <alignment horizontal="center" vertical="center"/>
      <protection hidden="1"/>
    </xf>
    <xf numFmtId="0" fontId="37" fillId="5" borderId="0" xfId="0" applyFont="1" applyFill="1" applyAlignment="1" applyProtection="1">
      <alignment horizontal="center" vertical="center"/>
      <protection hidden="1"/>
    </xf>
    <xf numFmtId="0" fontId="37" fillId="5" borderId="19" xfId="0" applyFont="1" applyFill="1" applyBorder="1" applyAlignment="1" applyProtection="1">
      <alignment horizontal="center" vertical="center"/>
      <protection hidden="1"/>
    </xf>
    <xf numFmtId="0" fontId="37" fillId="5" borderId="2" xfId="0" applyFont="1" applyFill="1" applyBorder="1" applyAlignment="1" applyProtection="1">
      <alignment horizontal="center"/>
      <protection hidden="1"/>
    </xf>
    <xf numFmtId="0" fontId="37" fillId="5" borderId="4" xfId="0" applyFont="1" applyFill="1" applyBorder="1" applyAlignment="1" applyProtection="1">
      <alignment horizontal="center"/>
      <protection hidden="1"/>
    </xf>
    <xf numFmtId="0" fontId="37" fillId="5" borderId="10" xfId="0" applyFont="1" applyFill="1" applyBorder="1" applyAlignment="1" applyProtection="1">
      <alignment horizontal="center"/>
      <protection hidden="1"/>
    </xf>
    <xf numFmtId="0" fontId="37" fillId="3" borderId="1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31" fillId="0" borderId="28" xfId="0" applyFont="1" applyBorder="1" applyAlignment="1" applyProtection="1">
      <alignment horizontal="center" vertical="center"/>
      <protection hidden="1"/>
    </xf>
    <xf numFmtId="0" fontId="31" fillId="0" borderId="0" xfId="0" applyFont="1" applyAlignment="1" applyProtection="1">
      <alignment horizontal="center" vertical="center"/>
      <protection hidden="1"/>
    </xf>
    <xf numFmtId="0" fontId="28" fillId="0" borderId="3" xfId="0" applyFont="1" applyBorder="1" applyAlignment="1" applyProtection="1">
      <alignment horizontal="center" vertical="top" wrapText="1"/>
      <protection hidden="1"/>
    </xf>
    <xf numFmtId="0" fontId="28" fillId="0" borderId="5" xfId="0" applyFont="1" applyBorder="1" applyAlignment="1" applyProtection="1">
      <alignment horizontal="center" vertical="top" wrapText="1"/>
      <protection hidden="1"/>
    </xf>
    <xf numFmtId="0" fontId="28" fillId="0" borderId="3" xfId="0" applyFont="1" applyBorder="1" applyAlignment="1" applyProtection="1">
      <alignment horizontal="left" wrapText="1"/>
      <protection hidden="1"/>
    </xf>
    <xf numFmtId="0" fontId="28" fillId="0" borderId="5" xfId="0" applyFont="1" applyBorder="1" applyAlignment="1" applyProtection="1">
      <alignment horizontal="left" wrapText="1"/>
      <protection hidden="1"/>
    </xf>
    <xf numFmtId="0" fontId="41" fillId="5" borderId="2" xfId="0" applyFont="1" applyFill="1" applyBorder="1" applyAlignment="1" applyProtection="1">
      <alignment horizontal="center" vertical="center"/>
      <protection hidden="1"/>
    </xf>
    <xf numFmtId="0" fontId="41" fillId="5" borderId="4" xfId="0" applyFont="1" applyFill="1" applyBorder="1" applyAlignment="1" applyProtection="1">
      <alignment horizontal="center" vertical="center"/>
      <protection hidden="1"/>
    </xf>
    <xf numFmtId="0" fontId="41" fillId="5" borderId="10" xfId="0" applyFont="1" applyFill="1" applyBorder="1" applyAlignment="1" applyProtection="1">
      <alignment horizontal="center" vertical="center"/>
      <protection hidden="1"/>
    </xf>
    <xf numFmtId="0" fontId="28" fillId="0" borderId="3" xfId="0" applyFont="1" applyBorder="1" applyAlignment="1" applyProtection="1">
      <alignment horizontal="left" vertical="top" wrapText="1"/>
      <protection hidden="1"/>
    </xf>
    <xf numFmtId="0" fontId="32" fillId="0" borderId="8" xfId="0" applyFont="1" applyBorder="1" applyAlignment="1" applyProtection="1">
      <alignment horizontal="center" vertical="top"/>
      <protection hidden="1"/>
    </xf>
    <xf numFmtId="0" fontId="33" fillId="0" borderId="3" xfId="0" applyFont="1" applyBorder="1" applyAlignment="1" applyProtection="1">
      <alignment horizontal="center" vertical="center" wrapText="1"/>
      <protection hidden="1"/>
    </xf>
    <xf numFmtId="0" fontId="33" fillId="0" borderId="5" xfId="0" applyFont="1" applyBorder="1" applyAlignment="1" applyProtection="1">
      <alignment horizontal="center" vertical="center" wrapText="1"/>
      <protection hidden="1"/>
    </xf>
    <xf numFmtId="0" fontId="13" fillId="0" borderId="0" xfId="0" applyFont="1" applyAlignment="1" applyProtection="1">
      <alignment horizontal="left" vertical="center"/>
      <protection locked="0"/>
    </xf>
    <xf numFmtId="0" fontId="13" fillId="0" borderId="0" xfId="0" applyFont="1" applyAlignment="1" applyProtection="1">
      <alignment horizontal="left" vertical="justify"/>
      <protection locked="0"/>
    </xf>
    <xf numFmtId="0" fontId="12" fillId="0" borderId="0" xfId="0" applyFont="1" applyAlignment="1" applyProtection="1">
      <alignment horizontal="center"/>
      <protection locked="0"/>
    </xf>
    <xf numFmtId="0" fontId="9" fillId="0" borderId="0" xfId="0" applyFont="1" applyAlignment="1" applyProtection="1">
      <alignment horizontal="center" vertical="justify"/>
      <protection locked="0"/>
    </xf>
    <xf numFmtId="0" fontId="10" fillId="0" borderId="0" xfId="0" applyFont="1" applyAlignment="1" applyProtection="1">
      <alignment horizontal="center"/>
      <protection locked="0"/>
    </xf>
    <xf numFmtId="0" fontId="15" fillId="0" borderId="0" xfId="0" applyFont="1" applyAlignment="1" applyProtection="1">
      <alignment horizontal="left" vertical="top" wrapText="1"/>
      <protection locked="0"/>
    </xf>
    <xf numFmtId="0" fontId="9" fillId="0" borderId="3"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7"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9" fillId="0" borderId="2" xfId="0" applyFont="1" applyBorder="1" applyAlignment="1" applyProtection="1">
      <alignment horizontal="left" vertical="justify"/>
      <protection locked="0"/>
    </xf>
    <xf numFmtId="0" fontId="9" fillId="0" borderId="4" xfId="0" applyFont="1" applyBorder="1" applyAlignment="1" applyProtection="1">
      <alignment horizontal="left" vertical="justify"/>
      <protection locked="0"/>
    </xf>
    <xf numFmtId="0" fontId="9" fillId="0" borderId="10" xfId="0" applyFont="1" applyBorder="1" applyAlignment="1" applyProtection="1">
      <alignment horizontal="left" vertical="justify"/>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5" fillId="0" borderId="0" xfId="0" applyFont="1" applyAlignment="1" applyProtection="1">
      <alignment horizontal="left" vertical="top"/>
      <protection locked="0"/>
    </xf>
    <xf numFmtId="0" fontId="19" fillId="0" borderId="7"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14" fontId="10" fillId="0" borderId="2" xfId="0" applyNumberFormat="1" applyFont="1" applyBorder="1" applyAlignment="1" applyProtection="1">
      <alignment horizontal="center" vertical="center"/>
      <protection locked="0"/>
    </xf>
    <xf numFmtId="14" fontId="10" fillId="0" borderId="4" xfId="0" applyNumberFormat="1" applyFont="1" applyBorder="1" applyAlignment="1" applyProtection="1">
      <alignment horizontal="center" vertical="center"/>
      <protection locked="0"/>
    </xf>
    <xf numFmtId="14" fontId="10" fillId="0" borderId="10" xfId="0" applyNumberFormat="1" applyFont="1" applyBorder="1" applyAlignment="1" applyProtection="1">
      <alignment horizontal="center" vertical="center"/>
      <protection locked="0"/>
    </xf>
    <xf numFmtId="0" fontId="0" fillId="0" borderId="0" xfId="0" applyAlignment="1" applyProtection="1">
      <protection locked="0"/>
    </xf>
    <xf numFmtId="0" fontId="15" fillId="0" borderId="0" xfId="0" applyFont="1" applyAlignment="1" applyProtection="1">
      <protection locked="0"/>
    </xf>
  </cellXfs>
  <cellStyles count="2">
    <cellStyle name="Normal" xfId="0" builtinId="0"/>
    <cellStyle name="Vírgula" xfId="1" builtinId="3"/>
  </cellStyles>
  <dxfs count="57">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s>
  <tableStyles count="0" defaultTableStyle="TableStyleMedium2" defaultPivotStyle="PivotStyleLight16"/>
  <colors>
    <mruColors>
      <color rgb="FFFF0101"/>
      <color rgb="FF007E39"/>
      <color rgb="FF017335"/>
      <color rgb="FFEB0505"/>
      <color rgb="FFE6AF00"/>
      <color rgb="FFC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260044</xdr:colOff>
      <xdr:row>0</xdr:row>
      <xdr:rowOff>79718</xdr:rowOff>
    </xdr:from>
    <xdr:ext cx="4958812" cy="954518"/>
    <xdr:pic>
      <xdr:nvPicPr>
        <xdr:cNvPr id="24" name="Imagem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1624436" y="79718"/>
          <a:ext cx="4958812" cy="954518"/>
        </a:xfrm>
        <a:prstGeom prst="rect">
          <a:avLst/>
        </a:prstGeom>
      </xdr:spPr>
    </xdr:pic>
    <xdr:clientData/>
  </xdr:oneCellAnchor>
  <xdr:twoCellAnchor>
    <xdr:from>
      <xdr:col>13</xdr:col>
      <xdr:colOff>404813</xdr:colOff>
      <xdr:row>0</xdr:row>
      <xdr:rowOff>142875</xdr:rowOff>
    </xdr:from>
    <xdr:to>
      <xdr:col>14</xdr:col>
      <xdr:colOff>714376</xdr:colOff>
      <xdr:row>0</xdr:row>
      <xdr:rowOff>928688</xdr:rowOff>
    </xdr:to>
    <xdr:pic>
      <xdr:nvPicPr>
        <xdr:cNvPr id="25" name="Imagem 24">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2"/>
        <a:srcRect l="25000" t="14748" r="25591" b="12139"/>
        <a:stretch/>
      </xdr:blipFill>
      <xdr:spPr>
        <a:xfrm>
          <a:off x="10346532" y="142875"/>
          <a:ext cx="940594" cy="785813"/>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18" name="Imagem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
        <a:stretch>
          <a:fillRect/>
        </a:stretch>
      </xdr:blipFill>
      <xdr:spPr>
        <a:xfrm>
          <a:off x="726855" y="20410"/>
          <a:ext cx="4958812" cy="954518"/>
        </a:xfrm>
        <a:prstGeom prst="rect">
          <a:avLst/>
        </a:prstGeom>
      </xdr:spPr>
    </xdr:pic>
    <xdr:clientData/>
  </xdr:oneCellAnchor>
  <xdr:twoCellAnchor>
    <xdr:from>
      <xdr:col>13</xdr:col>
      <xdr:colOff>15492</xdr:colOff>
      <xdr:row>0</xdr:row>
      <xdr:rowOff>107496</xdr:rowOff>
    </xdr:from>
    <xdr:to>
      <xdr:col>14</xdr:col>
      <xdr:colOff>81642</xdr:colOff>
      <xdr:row>0</xdr:row>
      <xdr:rowOff>966107</xdr:rowOff>
    </xdr:to>
    <xdr:pic>
      <xdr:nvPicPr>
        <xdr:cNvPr id="19" name="Imagem 18">
          <a:extLst>
            <a:ext uri="{FF2B5EF4-FFF2-40B4-BE49-F238E27FC236}">
              <a16:creationId xmlns:a16="http://schemas.microsoft.com/office/drawing/2014/main" id="{00000000-0008-0000-0900-000013000000}"/>
            </a:ext>
          </a:extLst>
        </xdr:cNvPr>
        <xdr:cNvPicPr/>
      </xdr:nvPicPr>
      <xdr:blipFill>
        <a:blip xmlns:r="http://schemas.openxmlformats.org/officeDocument/2006/relationships" r:embed="rId2"/>
        <a:srcRect l="25000" t="14748" r="25591" b="12139"/>
        <a:stretch/>
      </xdr:blipFill>
      <xdr:spPr>
        <a:xfrm>
          <a:off x="11173349" y="107496"/>
          <a:ext cx="909793" cy="858611"/>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30" name="Imagem 29">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1"/>
        <a:stretch>
          <a:fillRect/>
        </a:stretch>
      </xdr:blipFill>
      <xdr:spPr>
        <a:xfrm>
          <a:off x="755430" y="20410"/>
          <a:ext cx="4958812" cy="954518"/>
        </a:xfrm>
        <a:prstGeom prst="rect">
          <a:avLst/>
        </a:prstGeom>
      </xdr:spPr>
    </xdr:pic>
    <xdr:clientData/>
  </xdr:oneCellAnchor>
  <xdr:twoCellAnchor>
    <xdr:from>
      <xdr:col>12</xdr:col>
      <xdr:colOff>83528</xdr:colOff>
      <xdr:row>0</xdr:row>
      <xdr:rowOff>107496</xdr:rowOff>
    </xdr:from>
    <xdr:to>
      <xdr:col>12</xdr:col>
      <xdr:colOff>816428</xdr:colOff>
      <xdr:row>0</xdr:row>
      <xdr:rowOff>938893</xdr:rowOff>
    </xdr:to>
    <xdr:pic>
      <xdr:nvPicPr>
        <xdr:cNvPr id="31" name="Imagem 30">
          <a:extLst>
            <a:ext uri="{FF2B5EF4-FFF2-40B4-BE49-F238E27FC236}">
              <a16:creationId xmlns:a16="http://schemas.microsoft.com/office/drawing/2014/main" id="{00000000-0008-0000-0A00-00001F000000}"/>
            </a:ext>
          </a:extLst>
        </xdr:cNvPr>
        <xdr:cNvPicPr/>
      </xdr:nvPicPr>
      <xdr:blipFill>
        <a:blip xmlns:r="http://schemas.openxmlformats.org/officeDocument/2006/relationships" r:embed="rId2"/>
        <a:srcRect l="25000" t="14748" r="25591" b="12139"/>
        <a:stretch/>
      </xdr:blipFill>
      <xdr:spPr>
        <a:xfrm>
          <a:off x="10424957" y="107496"/>
          <a:ext cx="732900" cy="831397"/>
        </a:xfrm>
        <a:prstGeom prst="rect">
          <a:avLst/>
        </a:prstGeom>
        <a:ln>
          <a:noFill/>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18" name="Imagem 17">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1"/>
        <a:stretch>
          <a:fillRect/>
        </a:stretch>
      </xdr:blipFill>
      <xdr:spPr>
        <a:xfrm>
          <a:off x="755430" y="20410"/>
          <a:ext cx="4958812" cy="954518"/>
        </a:xfrm>
        <a:prstGeom prst="rect">
          <a:avLst/>
        </a:prstGeom>
      </xdr:spPr>
    </xdr:pic>
    <xdr:clientData/>
  </xdr:oneCellAnchor>
  <xdr:twoCellAnchor>
    <xdr:from>
      <xdr:col>12</xdr:col>
      <xdr:colOff>110743</xdr:colOff>
      <xdr:row>0</xdr:row>
      <xdr:rowOff>134709</xdr:rowOff>
    </xdr:from>
    <xdr:to>
      <xdr:col>13</xdr:col>
      <xdr:colOff>108857</xdr:colOff>
      <xdr:row>0</xdr:row>
      <xdr:rowOff>966106</xdr:rowOff>
    </xdr:to>
    <xdr:pic>
      <xdr:nvPicPr>
        <xdr:cNvPr id="19" name="Imagem 18">
          <a:extLst>
            <a:ext uri="{FF2B5EF4-FFF2-40B4-BE49-F238E27FC236}">
              <a16:creationId xmlns:a16="http://schemas.microsoft.com/office/drawing/2014/main" id="{00000000-0008-0000-0B00-000013000000}"/>
            </a:ext>
          </a:extLst>
        </xdr:cNvPr>
        <xdr:cNvPicPr/>
      </xdr:nvPicPr>
      <xdr:blipFill>
        <a:blip xmlns:r="http://schemas.openxmlformats.org/officeDocument/2006/relationships" r:embed="rId2"/>
        <a:srcRect l="25000" t="14748" r="25591" b="12139"/>
        <a:stretch/>
      </xdr:blipFill>
      <xdr:spPr>
        <a:xfrm>
          <a:off x="10125600" y="134709"/>
          <a:ext cx="855364" cy="831397"/>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22" name="Imagem 2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a:stretch>
          <a:fillRect/>
        </a:stretch>
      </xdr:blipFill>
      <xdr:spPr>
        <a:xfrm>
          <a:off x="755430" y="20410"/>
          <a:ext cx="4958812" cy="954518"/>
        </a:xfrm>
        <a:prstGeom prst="rect">
          <a:avLst/>
        </a:prstGeom>
      </xdr:spPr>
    </xdr:pic>
    <xdr:clientData/>
  </xdr:oneCellAnchor>
  <xdr:twoCellAnchor>
    <xdr:from>
      <xdr:col>12</xdr:col>
      <xdr:colOff>196468</xdr:colOff>
      <xdr:row>0</xdr:row>
      <xdr:rowOff>103414</xdr:rowOff>
    </xdr:from>
    <xdr:to>
      <xdr:col>12</xdr:col>
      <xdr:colOff>966107</xdr:colOff>
      <xdr:row>0</xdr:row>
      <xdr:rowOff>884465</xdr:rowOff>
    </xdr:to>
    <xdr:pic>
      <xdr:nvPicPr>
        <xdr:cNvPr id="23" name="Imagem 22">
          <a:extLst>
            <a:ext uri="{FF2B5EF4-FFF2-40B4-BE49-F238E27FC236}">
              <a16:creationId xmlns:a16="http://schemas.microsoft.com/office/drawing/2014/main" id="{00000000-0008-0000-0C00-000017000000}"/>
            </a:ext>
          </a:extLst>
        </xdr:cNvPr>
        <xdr:cNvPicPr/>
      </xdr:nvPicPr>
      <xdr:blipFill>
        <a:blip xmlns:r="http://schemas.openxmlformats.org/officeDocument/2006/relationships" r:embed="rId2"/>
        <a:srcRect l="25000" t="14748" r="25591" b="12139"/>
        <a:stretch/>
      </xdr:blipFill>
      <xdr:spPr>
        <a:xfrm>
          <a:off x="10292968" y="103414"/>
          <a:ext cx="769639" cy="781051"/>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14" name="Imagem 13">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a:stretch>
          <a:fillRect/>
        </a:stretch>
      </xdr:blipFill>
      <xdr:spPr>
        <a:xfrm>
          <a:off x="774480" y="20410"/>
          <a:ext cx="4958812" cy="954518"/>
        </a:xfrm>
        <a:prstGeom prst="rect">
          <a:avLst/>
        </a:prstGeom>
      </xdr:spPr>
    </xdr:pic>
    <xdr:clientData/>
  </xdr:oneCellAnchor>
  <xdr:twoCellAnchor>
    <xdr:from>
      <xdr:col>12</xdr:col>
      <xdr:colOff>318932</xdr:colOff>
      <xdr:row>0</xdr:row>
      <xdr:rowOff>62591</xdr:rowOff>
    </xdr:from>
    <xdr:to>
      <xdr:col>12</xdr:col>
      <xdr:colOff>1170214</xdr:colOff>
      <xdr:row>0</xdr:row>
      <xdr:rowOff>911678</xdr:rowOff>
    </xdr:to>
    <xdr:pic>
      <xdr:nvPicPr>
        <xdr:cNvPr id="15" name="Imagem 14">
          <a:extLst>
            <a:ext uri="{FF2B5EF4-FFF2-40B4-BE49-F238E27FC236}">
              <a16:creationId xmlns:a16="http://schemas.microsoft.com/office/drawing/2014/main" id="{00000000-0008-0000-0D00-00000F000000}"/>
            </a:ext>
          </a:extLst>
        </xdr:cNvPr>
        <xdr:cNvPicPr/>
      </xdr:nvPicPr>
      <xdr:blipFill>
        <a:blip xmlns:r="http://schemas.openxmlformats.org/officeDocument/2006/relationships" r:embed="rId2"/>
        <a:srcRect l="25000" t="14748" r="25591" b="12139"/>
        <a:stretch/>
      </xdr:blipFill>
      <xdr:spPr>
        <a:xfrm>
          <a:off x="10469861" y="62591"/>
          <a:ext cx="851282" cy="849087"/>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16" name="Imagem 15">
          <a:extLst>
            <a:ext uri="{FF2B5EF4-FFF2-40B4-BE49-F238E27FC236}">
              <a16:creationId xmlns:a16="http://schemas.microsoft.com/office/drawing/2014/main" id="{00000000-0008-0000-0E00-000010000000}"/>
            </a:ext>
          </a:extLst>
        </xdr:cNvPr>
        <xdr:cNvPicPr>
          <a:picLocks noChangeAspect="1"/>
        </xdr:cNvPicPr>
      </xdr:nvPicPr>
      <xdr:blipFill>
        <a:blip xmlns:r="http://schemas.openxmlformats.org/officeDocument/2006/relationships" r:embed="rId1"/>
        <a:stretch>
          <a:fillRect/>
        </a:stretch>
      </xdr:blipFill>
      <xdr:spPr>
        <a:xfrm>
          <a:off x="755430" y="20410"/>
          <a:ext cx="4958812" cy="954518"/>
        </a:xfrm>
        <a:prstGeom prst="rect">
          <a:avLst/>
        </a:prstGeom>
      </xdr:spPr>
    </xdr:pic>
    <xdr:clientData/>
  </xdr:oneCellAnchor>
  <xdr:twoCellAnchor>
    <xdr:from>
      <xdr:col>12</xdr:col>
      <xdr:colOff>87611</xdr:colOff>
      <xdr:row>0</xdr:row>
      <xdr:rowOff>157842</xdr:rowOff>
    </xdr:from>
    <xdr:to>
      <xdr:col>12</xdr:col>
      <xdr:colOff>911679</xdr:colOff>
      <xdr:row>0</xdr:row>
      <xdr:rowOff>966107</xdr:rowOff>
    </xdr:to>
    <xdr:pic>
      <xdr:nvPicPr>
        <xdr:cNvPr id="17" name="Imagem 16">
          <a:extLst>
            <a:ext uri="{FF2B5EF4-FFF2-40B4-BE49-F238E27FC236}">
              <a16:creationId xmlns:a16="http://schemas.microsoft.com/office/drawing/2014/main" id="{00000000-0008-0000-0E00-000011000000}"/>
            </a:ext>
          </a:extLst>
        </xdr:cNvPr>
        <xdr:cNvPicPr/>
      </xdr:nvPicPr>
      <xdr:blipFill>
        <a:blip xmlns:r="http://schemas.openxmlformats.org/officeDocument/2006/relationships" r:embed="rId2"/>
        <a:srcRect l="25000" t="14748" r="25591" b="12139"/>
        <a:stretch/>
      </xdr:blipFill>
      <xdr:spPr>
        <a:xfrm>
          <a:off x="10469861" y="157842"/>
          <a:ext cx="824068" cy="808265"/>
        </a:xfrm>
        <a:prstGeom prst="rect">
          <a:avLst/>
        </a:prstGeom>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12" name="Imagem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1"/>
        <a:stretch>
          <a:fillRect/>
        </a:stretch>
      </xdr:blipFill>
      <xdr:spPr>
        <a:xfrm>
          <a:off x="764955" y="20410"/>
          <a:ext cx="4958812" cy="954518"/>
        </a:xfrm>
        <a:prstGeom prst="rect">
          <a:avLst/>
        </a:prstGeom>
      </xdr:spPr>
    </xdr:pic>
    <xdr:clientData/>
  </xdr:oneCellAnchor>
  <xdr:twoCellAnchor>
    <xdr:from>
      <xdr:col>12</xdr:col>
      <xdr:colOff>836003</xdr:colOff>
      <xdr:row>0</xdr:row>
      <xdr:rowOff>73931</xdr:rowOff>
    </xdr:from>
    <xdr:to>
      <xdr:col>13</xdr:col>
      <xdr:colOff>677182</xdr:colOff>
      <xdr:row>0</xdr:row>
      <xdr:rowOff>977446</xdr:rowOff>
    </xdr:to>
    <xdr:pic>
      <xdr:nvPicPr>
        <xdr:cNvPr id="13" name="Imagem 12">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2"/>
        <a:srcRect l="25000" t="14748" r="25591" b="12139"/>
        <a:stretch/>
      </xdr:blipFill>
      <xdr:spPr>
        <a:xfrm>
          <a:off x="9075128" y="73931"/>
          <a:ext cx="682554" cy="903515"/>
        </a:xfrm>
        <a:prstGeom prst="rect">
          <a:avLst/>
        </a:prstGeom>
        <a:ln>
          <a:noFill/>
        </a:ln>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14" name="Imagem 13">
          <a:extLst>
            <a:ext uri="{FF2B5EF4-FFF2-40B4-BE49-F238E27FC236}">
              <a16:creationId xmlns:a16="http://schemas.microsoft.com/office/drawing/2014/main" id="{00000000-0008-0000-1000-00000E000000}"/>
            </a:ext>
          </a:extLst>
        </xdr:cNvPr>
        <xdr:cNvPicPr>
          <a:picLocks noChangeAspect="1"/>
        </xdr:cNvPicPr>
      </xdr:nvPicPr>
      <xdr:blipFill>
        <a:blip xmlns:r="http://schemas.openxmlformats.org/officeDocument/2006/relationships" r:embed="rId1"/>
        <a:stretch>
          <a:fillRect/>
        </a:stretch>
      </xdr:blipFill>
      <xdr:spPr>
        <a:xfrm>
          <a:off x="803055" y="20410"/>
          <a:ext cx="4958812" cy="954518"/>
        </a:xfrm>
        <a:prstGeom prst="rect">
          <a:avLst/>
        </a:prstGeom>
      </xdr:spPr>
    </xdr:pic>
    <xdr:clientData/>
  </xdr:oneCellAnchor>
  <xdr:twoCellAnchor>
    <xdr:from>
      <xdr:col>12</xdr:col>
      <xdr:colOff>87610</xdr:colOff>
      <xdr:row>0</xdr:row>
      <xdr:rowOff>89806</xdr:rowOff>
    </xdr:from>
    <xdr:to>
      <xdr:col>12</xdr:col>
      <xdr:colOff>898071</xdr:colOff>
      <xdr:row>0</xdr:row>
      <xdr:rowOff>952500</xdr:rowOff>
    </xdr:to>
    <xdr:pic>
      <xdr:nvPicPr>
        <xdr:cNvPr id="15" name="Imagem 14">
          <a:extLst>
            <a:ext uri="{FF2B5EF4-FFF2-40B4-BE49-F238E27FC236}">
              <a16:creationId xmlns:a16="http://schemas.microsoft.com/office/drawing/2014/main" id="{00000000-0008-0000-1000-00000F000000}"/>
            </a:ext>
          </a:extLst>
        </xdr:cNvPr>
        <xdr:cNvPicPr/>
      </xdr:nvPicPr>
      <xdr:blipFill>
        <a:blip xmlns:r="http://schemas.openxmlformats.org/officeDocument/2006/relationships" r:embed="rId2"/>
        <a:srcRect l="25000" t="14748" r="25591" b="12139"/>
        <a:stretch/>
      </xdr:blipFill>
      <xdr:spPr>
        <a:xfrm>
          <a:off x="10728396" y="89806"/>
          <a:ext cx="810461" cy="862694"/>
        </a:xfrm>
        <a:prstGeom prst="rect">
          <a:avLst/>
        </a:prstGeom>
        <a:ln>
          <a:noFill/>
        </a:ln>
      </xdr:spPr>
    </xdr:pic>
    <xdr:clientData/>
  </xdr:twoCellAnchor>
</xdr:wsDr>
</file>

<file path=xl/drawings/drawing18.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2" name="Imagem 1">
          <a:extLst>
            <a:ext uri="{FF2B5EF4-FFF2-40B4-BE49-F238E27FC236}">
              <a16:creationId xmlns:a16="http://schemas.microsoft.com/office/drawing/2014/main" id="{F0AC1763-E249-4989-B481-5DABB1A2E179}"/>
            </a:ext>
          </a:extLst>
        </xdr:cNvPr>
        <xdr:cNvPicPr>
          <a:picLocks noChangeAspect="1"/>
        </xdr:cNvPicPr>
      </xdr:nvPicPr>
      <xdr:blipFill>
        <a:blip xmlns:r="http://schemas.openxmlformats.org/officeDocument/2006/relationships" r:embed="rId1"/>
        <a:stretch>
          <a:fillRect/>
        </a:stretch>
      </xdr:blipFill>
      <xdr:spPr>
        <a:xfrm>
          <a:off x="764955" y="20410"/>
          <a:ext cx="4958812" cy="954518"/>
        </a:xfrm>
        <a:prstGeom prst="rect">
          <a:avLst/>
        </a:prstGeom>
      </xdr:spPr>
    </xdr:pic>
    <xdr:clientData/>
  </xdr:oneCellAnchor>
  <xdr:twoCellAnchor>
    <xdr:from>
      <xdr:col>12</xdr:col>
      <xdr:colOff>223681</xdr:colOff>
      <xdr:row>0</xdr:row>
      <xdr:rowOff>111918</xdr:rowOff>
    </xdr:from>
    <xdr:to>
      <xdr:col>12</xdr:col>
      <xdr:colOff>1035843</xdr:colOff>
      <xdr:row>0</xdr:row>
      <xdr:rowOff>928688</xdr:rowOff>
    </xdr:to>
    <xdr:pic>
      <xdr:nvPicPr>
        <xdr:cNvPr id="3" name="Imagem 2">
          <a:extLst>
            <a:ext uri="{FF2B5EF4-FFF2-40B4-BE49-F238E27FC236}">
              <a16:creationId xmlns:a16="http://schemas.microsoft.com/office/drawing/2014/main" id="{BAA31253-3D51-4AF8-BA49-2784BB302923}"/>
            </a:ext>
          </a:extLst>
        </xdr:cNvPr>
        <xdr:cNvPicPr/>
      </xdr:nvPicPr>
      <xdr:blipFill>
        <a:blip xmlns:r="http://schemas.openxmlformats.org/officeDocument/2006/relationships" r:embed="rId2"/>
        <a:srcRect l="25000" t="14748" r="25591" b="12139"/>
        <a:stretch/>
      </xdr:blipFill>
      <xdr:spPr>
        <a:xfrm>
          <a:off x="10224931" y="111918"/>
          <a:ext cx="812162" cy="816770"/>
        </a:xfrm>
        <a:prstGeom prst="rect">
          <a:avLst/>
        </a:prstGeom>
        <a:ln>
          <a:noFill/>
        </a:ln>
      </xdr:spPr>
    </xdr:pic>
    <xdr:clientData/>
  </xdr:twoCellAnchor>
</xdr:wsDr>
</file>

<file path=xl/drawings/drawing19.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2" name="Imagem 1">
          <a:extLst>
            <a:ext uri="{FF2B5EF4-FFF2-40B4-BE49-F238E27FC236}">
              <a16:creationId xmlns:a16="http://schemas.microsoft.com/office/drawing/2014/main" id="{D2164CBF-0F79-4CF6-AF08-F98B09C277FD}"/>
            </a:ext>
          </a:extLst>
        </xdr:cNvPr>
        <xdr:cNvPicPr>
          <a:picLocks noChangeAspect="1"/>
        </xdr:cNvPicPr>
      </xdr:nvPicPr>
      <xdr:blipFill>
        <a:blip xmlns:r="http://schemas.openxmlformats.org/officeDocument/2006/relationships" r:embed="rId1"/>
        <a:stretch>
          <a:fillRect/>
        </a:stretch>
      </xdr:blipFill>
      <xdr:spPr>
        <a:xfrm>
          <a:off x="869730" y="20410"/>
          <a:ext cx="4958812" cy="954518"/>
        </a:xfrm>
        <a:prstGeom prst="rect">
          <a:avLst/>
        </a:prstGeom>
      </xdr:spPr>
    </xdr:pic>
    <xdr:clientData/>
  </xdr:oneCellAnchor>
  <xdr:twoCellAnchor>
    <xdr:from>
      <xdr:col>12</xdr:col>
      <xdr:colOff>33182</xdr:colOff>
      <xdr:row>0</xdr:row>
      <xdr:rowOff>117020</xdr:rowOff>
    </xdr:from>
    <xdr:to>
      <xdr:col>12</xdr:col>
      <xdr:colOff>789213</xdr:colOff>
      <xdr:row>0</xdr:row>
      <xdr:rowOff>938893</xdr:rowOff>
    </xdr:to>
    <xdr:pic>
      <xdr:nvPicPr>
        <xdr:cNvPr id="3" name="Imagem 2">
          <a:extLst>
            <a:ext uri="{FF2B5EF4-FFF2-40B4-BE49-F238E27FC236}">
              <a16:creationId xmlns:a16="http://schemas.microsoft.com/office/drawing/2014/main" id="{1D17383D-8434-4BC8-BE41-4312C6896DD7}"/>
            </a:ext>
          </a:extLst>
        </xdr:cNvPr>
        <xdr:cNvPicPr/>
      </xdr:nvPicPr>
      <xdr:blipFill>
        <a:blip xmlns:r="http://schemas.openxmlformats.org/officeDocument/2006/relationships" r:embed="rId2"/>
        <a:srcRect l="25000" t="14748" r="25591" b="12139"/>
        <a:stretch/>
      </xdr:blipFill>
      <xdr:spPr>
        <a:xfrm>
          <a:off x="12089111" y="117020"/>
          <a:ext cx="756031" cy="821873"/>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65708</xdr:colOff>
      <xdr:row>0</xdr:row>
      <xdr:rowOff>43703</xdr:rowOff>
    </xdr:from>
    <xdr:ext cx="4958812" cy="954518"/>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72532" y="43703"/>
          <a:ext cx="4958812" cy="954518"/>
        </a:xfrm>
        <a:prstGeom prst="rect">
          <a:avLst/>
        </a:prstGeom>
      </xdr:spPr>
    </xdr:pic>
    <xdr:clientData/>
  </xdr:oneCellAnchor>
  <xdr:twoCellAnchor>
    <xdr:from>
      <xdr:col>14</xdr:col>
      <xdr:colOff>314030</xdr:colOff>
      <xdr:row>0</xdr:row>
      <xdr:rowOff>204786</xdr:rowOff>
    </xdr:from>
    <xdr:to>
      <xdr:col>14</xdr:col>
      <xdr:colOff>1273969</xdr:colOff>
      <xdr:row>0</xdr:row>
      <xdr:rowOff>1071562</xdr:rowOff>
    </xdr:to>
    <xdr:pic>
      <xdr:nvPicPr>
        <xdr:cNvPr id="3" name="Imagem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rcRect l="25000" t="14748" r="25591" b="12139"/>
        <a:stretch/>
      </xdr:blipFill>
      <xdr:spPr>
        <a:xfrm>
          <a:off x="10517686" y="204786"/>
          <a:ext cx="959939" cy="866776"/>
        </a:xfrm>
        <a:prstGeom prst="rect">
          <a:avLst/>
        </a:prstGeom>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85505</xdr:colOff>
      <xdr:row>0</xdr:row>
      <xdr:rowOff>232603</xdr:rowOff>
    </xdr:from>
    <xdr:ext cx="4958812" cy="1029890"/>
    <xdr:pic>
      <xdr:nvPicPr>
        <xdr:cNvPr id="2" name="Imagem 1">
          <a:extLst>
            <a:ext uri="{FF2B5EF4-FFF2-40B4-BE49-F238E27FC236}">
              <a16:creationId xmlns:a16="http://schemas.microsoft.com/office/drawing/2014/main" id="{8EC6C072-DF26-4187-AE7C-B711F6FFD437}"/>
            </a:ext>
          </a:extLst>
        </xdr:cNvPr>
        <xdr:cNvPicPr>
          <a:picLocks noChangeAspect="1"/>
        </xdr:cNvPicPr>
      </xdr:nvPicPr>
      <xdr:blipFill>
        <a:blip xmlns:r="http://schemas.openxmlformats.org/officeDocument/2006/relationships" r:embed="rId1"/>
        <a:stretch>
          <a:fillRect/>
        </a:stretch>
      </xdr:blipFill>
      <xdr:spPr>
        <a:xfrm>
          <a:off x="171230" y="232603"/>
          <a:ext cx="4958812" cy="1029890"/>
        </a:xfrm>
        <a:prstGeom prst="rect">
          <a:avLst/>
        </a:prstGeom>
      </xdr:spPr>
    </xdr:pic>
    <xdr:clientData/>
  </xdr:oneCellAnchor>
  <xdr:twoCellAnchor>
    <xdr:from>
      <xdr:col>12</xdr:col>
      <xdr:colOff>312580</xdr:colOff>
      <xdr:row>0</xdr:row>
      <xdr:rowOff>381261</xdr:rowOff>
    </xdr:from>
    <xdr:to>
      <xdr:col>13</xdr:col>
      <xdr:colOff>492124</xdr:colOff>
      <xdr:row>0</xdr:row>
      <xdr:rowOff>1244463</xdr:rowOff>
    </xdr:to>
    <xdr:pic>
      <xdr:nvPicPr>
        <xdr:cNvPr id="3" name="Imagem 2">
          <a:extLst>
            <a:ext uri="{FF2B5EF4-FFF2-40B4-BE49-F238E27FC236}">
              <a16:creationId xmlns:a16="http://schemas.microsoft.com/office/drawing/2014/main" id="{BE6F3406-BC15-442E-8EBB-FA96EBC770EF}"/>
            </a:ext>
          </a:extLst>
        </xdr:cNvPr>
        <xdr:cNvPicPr/>
      </xdr:nvPicPr>
      <xdr:blipFill>
        <a:blip xmlns:r="http://schemas.openxmlformats.org/officeDocument/2006/relationships" r:embed="rId2"/>
        <a:srcRect l="25000" t="14748" r="25591" b="12139"/>
        <a:stretch/>
      </xdr:blipFill>
      <xdr:spPr>
        <a:xfrm>
          <a:off x="6675280" y="381261"/>
          <a:ext cx="932019" cy="863202"/>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250605</xdr:colOff>
      <xdr:row>0</xdr:row>
      <xdr:rowOff>106135</xdr:rowOff>
    </xdr:from>
    <xdr:ext cx="4958812" cy="954518"/>
    <xdr:pic>
      <xdr:nvPicPr>
        <xdr:cNvPr id="26" name="Imagem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stretch>
          <a:fillRect/>
        </a:stretch>
      </xdr:blipFill>
      <xdr:spPr>
        <a:xfrm>
          <a:off x="645212" y="106135"/>
          <a:ext cx="4958812" cy="954518"/>
        </a:xfrm>
        <a:prstGeom prst="rect">
          <a:avLst/>
        </a:prstGeom>
      </xdr:spPr>
    </xdr:pic>
    <xdr:clientData/>
  </xdr:oneCellAnchor>
  <xdr:twoCellAnchor>
    <xdr:from>
      <xdr:col>13</xdr:col>
      <xdr:colOff>949963</xdr:colOff>
      <xdr:row>0</xdr:row>
      <xdr:rowOff>192880</xdr:rowOff>
    </xdr:from>
    <xdr:to>
      <xdr:col>15</xdr:col>
      <xdr:colOff>71437</xdr:colOff>
      <xdr:row>0</xdr:row>
      <xdr:rowOff>1000125</xdr:rowOff>
    </xdr:to>
    <xdr:pic>
      <xdr:nvPicPr>
        <xdr:cNvPr id="27" name="Imagem 26">
          <a:extLst>
            <a:ext uri="{FF2B5EF4-FFF2-40B4-BE49-F238E27FC236}">
              <a16:creationId xmlns:a16="http://schemas.microsoft.com/office/drawing/2014/main" id="{00000000-0008-0000-0200-00001B000000}"/>
            </a:ext>
          </a:extLst>
        </xdr:cNvPr>
        <xdr:cNvPicPr/>
      </xdr:nvPicPr>
      <xdr:blipFill>
        <a:blip xmlns:r="http://schemas.openxmlformats.org/officeDocument/2006/relationships" r:embed="rId2"/>
        <a:srcRect l="25000" t="14748" r="25591" b="12139"/>
        <a:stretch/>
      </xdr:blipFill>
      <xdr:spPr>
        <a:xfrm>
          <a:off x="10046338" y="192880"/>
          <a:ext cx="1169349" cy="807245"/>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250605</xdr:colOff>
      <xdr:row>0</xdr:row>
      <xdr:rowOff>106135</xdr:rowOff>
    </xdr:from>
    <xdr:ext cx="4958812" cy="954518"/>
    <xdr:pic>
      <xdr:nvPicPr>
        <xdr:cNvPr id="26" name="Imagem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641130" y="106135"/>
          <a:ext cx="4958812" cy="954518"/>
        </a:xfrm>
        <a:prstGeom prst="rect">
          <a:avLst/>
        </a:prstGeom>
      </xdr:spPr>
    </xdr:pic>
    <xdr:clientData/>
  </xdr:oneCellAnchor>
  <xdr:twoCellAnchor>
    <xdr:from>
      <xdr:col>12</xdr:col>
      <xdr:colOff>1138082</xdr:colOff>
      <xdr:row>0</xdr:row>
      <xdr:rowOff>238124</xdr:rowOff>
    </xdr:from>
    <xdr:to>
      <xdr:col>14</xdr:col>
      <xdr:colOff>180975</xdr:colOff>
      <xdr:row>0</xdr:row>
      <xdr:rowOff>1047750</xdr:rowOff>
    </xdr:to>
    <xdr:pic>
      <xdr:nvPicPr>
        <xdr:cNvPr id="27" name="Imagem 26">
          <a:extLst>
            <a:ext uri="{FF2B5EF4-FFF2-40B4-BE49-F238E27FC236}">
              <a16:creationId xmlns:a16="http://schemas.microsoft.com/office/drawing/2014/main" id="{00000000-0008-0000-0300-00001B000000}"/>
            </a:ext>
          </a:extLst>
        </xdr:cNvPr>
        <xdr:cNvPicPr/>
      </xdr:nvPicPr>
      <xdr:blipFill>
        <a:blip xmlns:r="http://schemas.openxmlformats.org/officeDocument/2006/relationships" r:embed="rId2"/>
        <a:srcRect l="25000" t="14748" r="25591" b="12139"/>
        <a:stretch/>
      </xdr:blipFill>
      <xdr:spPr>
        <a:xfrm>
          <a:off x="8367557" y="238124"/>
          <a:ext cx="938368" cy="809626"/>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250605</xdr:colOff>
      <xdr:row>0</xdr:row>
      <xdr:rowOff>106135</xdr:rowOff>
    </xdr:from>
    <xdr:ext cx="4958812" cy="954518"/>
    <xdr:pic>
      <xdr:nvPicPr>
        <xdr:cNvPr id="20" name="Imagem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stretch>
          <a:fillRect/>
        </a:stretch>
      </xdr:blipFill>
      <xdr:spPr>
        <a:xfrm>
          <a:off x="650655" y="106135"/>
          <a:ext cx="4958812" cy="954518"/>
        </a:xfrm>
        <a:prstGeom prst="rect">
          <a:avLst/>
        </a:prstGeom>
      </xdr:spPr>
    </xdr:pic>
    <xdr:clientData/>
  </xdr:oneCellAnchor>
  <xdr:twoCellAnchor>
    <xdr:from>
      <xdr:col>13</xdr:col>
      <xdr:colOff>21277</xdr:colOff>
      <xdr:row>0</xdr:row>
      <xdr:rowOff>228599</xdr:rowOff>
    </xdr:from>
    <xdr:to>
      <xdr:col>13</xdr:col>
      <xdr:colOff>1035844</xdr:colOff>
      <xdr:row>0</xdr:row>
      <xdr:rowOff>964406</xdr:rowOff>
    </xdr:to>
    <xdr:pic>
      <xdr:nvPicPr>
        <xdr:cNvPr id="21" name="Imagem 20">
          <a:extLst>
            <a:ext uri="{FF2B5EF4-FFF2-40B4-BE49-F238E27FC236}">
              <a16:creationId xmlns:a16="http://schemas.microsoft.com/office/drawing/2014/main" id="{00000000-0008-0000-0400-000015000000}"/>
            </a:ext>
          </a:extLst>
        </xdr:cNvPr>
        <xdr:cNvPicPr/>
      </xdr:nvPicPr>
      <xdr:blipFill>
        <a:blip xmlns:r="http://schemas.openxmlformats.org/officeDocument/2006/relationships" r:embed="rId2"/>
        <a:srcRect l="25000" t="14748" r="25591" b="12139"/>
        <a:stretch/>
      </xdr:blipFill>
      <xdr:spPr>
        <a:xfrm>
          <a:off x="10701183" y="228599"/>
          <a:ext cx="1014567" cy="735807"/>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279180</xdr:colOff>
      <xdr:row>0</xdr:row>
      <xdr:rowOff>68035</xdr:rowOff>
    </xdr:from>
    <xdr:ext cx="4958812" cy="954518"/>
    <xdr:pic>
      <xdr:nvPicPr>
        <xdr:cNvPr id="30" name="Imagem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1"/>
        <a:stretch>
          <a:fillRect/>
        </a:stretch>
      </xdr:blipFill>
      <xdr:spPr>
        <a:xfrm>
          <a:off x="669705" y="68035"/>
          <a:ext cx="4958812" cy="954518"/>
        </a:xfrm>
        <a:prstGeom prst="rect">
          <a:avLst/>
        </a:prstGeom>
      </xdr:spPr>
    </xdr:pic>
    <xdr:clientData/>
  </xdr:oneCellAnchor>
  <xdr:twoCellAnchor>
    <xdr:from>
      <xdr:col>12</xdr:col>
      <xdr:colOff>557893</xdr:colOff>
      <xdr:row>0</xdr:row>
      <xdr:rowOff>95251</xdr:rowOff>
    </xdr:from>
    <xdr:to>
      <xdr:col>14</xdr:col>
      <xdr:colOff>5103</xdr:colOff>
      <xdr:row>0</xdr:row>
      <xdr:rowOff>955903</xdr:rowOff>
    </xdr:to>
    <xdr:pic>
      <xdr:nvPicPr>
        <xdr:cNvPr id="31" name="Imagem 30">
          <a:extLst>
            <a:ext uri="{FF2B5EF4-FFF2-40B4-BE49-F238E27FC236}">
              <a16:creationId xmlns:a16="http://schemas.microsoft.com/office/drawing/2014/main" id="{00000000-0008-0000-0500-00001F000000}"/>
            </a:ext>
          </a:extLst>
        </xdr:cNvPr>
        <xdr:cNvPicPr/>
      </xdr:nvPicPr>
      <xdr:blipFill>
        <a:blip xmlns:r="http://schemas.openxmlformats.org/officeDocument/2006/relationships" r:embed="rId2"/>
        <a:srcRect l="25000" t="14748" r="25591" b="12139"/>
        <a:stretch/>
      </xdr:blipFill>
      <xdr:spPr>
        <a:xfrm>
          <a:off x="10218964" y="95251"/>
          <a:ext cx="1134496" cy="860652"/>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14" name="Imagem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stretch>
          <a:fillRect/>
        </a:stretch>
      </xdr:blipFill>
      <xdr:spPr>
        <a:xfrm>
          <a:off x="1088805" y="20410"/>
          <a:ext cx="4958812" cy="954518"/>
        </a:xfrm>
        <a:prstGeom prst="rect">
          <a:avLst/>
        </a:prstGeom>
      </xdr:spPr>
    </xdr:pic>
    <xdr:clientData/>
  </xdr:oneCellAnchor>
  <xdr:twoCellAnchor>
    <xdr:from>
      <xdr:col>12</xdr:col>
      <xdr:colOff>97137</xdr:colOff>
      <xdr:row>0</xdr:row>
      <xdr:rowOff>107495</xdr:rowOff>
    </xdr:from>
    <xdr:to>
      <xdr:col>12</xdr:col>
      <xdr:colOff>884465</xdr:colOff>
      <xdr:row>0</xdr:row>
      <xdr:rowOff>952500</xdr:rowOff>
    </xdr:to>
    <xdr:pic>
      <xdr:nvPicPr>
        <xdr:cNvPr id="15" name="Imagem 14">
          <a:extLst>
            <a:ext uri="{FF2B5EF4-FFF2-40B4-BE49-F238E27FC236}">
              <a16:creationId xmlns:a16="http://schemas.microsoft.com/office/drawing/2014/main" id="{00000000-0008-0000-0600-00000F000000}"/>
            </a:ext>
          </a:extLst>
        </xdr:cNvPr>
        <xdr:cNvPicPr/>
      </xdr:nvPicPr>
      <xdr:blipFill>
        <a:blip xmlns:r="http://schemas.openxmlformats.org/officeDocument/2006/relationships" r:embed="rId2"/>
        <a:srcRect l="25000" t="14748" r="25591" b="12139"/>
        <a:stretch/>
      </xdr:blipFill>
      <xdr:spPr>
        <a:xfrm>
          <a:off x="10125601" y="107495"/>
          <a:ext cx="787328" cy="845005"/>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24" name="Imagem 23">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1"/>
        <a:stretch>
          <a:fillRect/>
        </a:stretch>
      </xdr:blipFill>
      <xdr:spPr>
        <a:xfrm>
          <a:off x="764955" y="20410"/>
          <a:ext cx="4958812" cy="954518"/>
        </a:xfrm>
        <a:prstGeom prst="rect">
          <a:avLst/>
        </a:prstGeom>
      </xdr:spPr>
    </xdr:pic>
    <xdr:clientData/>
  </xdr:oneCellAnchor>
  <xdr:twoCellAnchor>
    <xdr:from>
      <xdr:col>12</xdr:col>
      <xdr:colOff>136072</xdr:colOff>
      <xdr:row>0</xdr:row>
      <xdr:rowOff>122466</xdr:rowOff>
    </xdr:from>
    <xdr:to>
      <xdr:col>12</xdr:col>
      <xdr:colOff>910319</xdr:colOff>
      <xdr:row>0</xdr:row>
      <xdr:rowOff>941024</xdr:rowOff>
    </xdr:to>
    <xdr:pic>
      <xdr:nvPicPr>
        <xdr:cNvPr id="25" name="Imagem 24">
          <a:extLst>
            <a:ext uri="{FF2B5EF4-FFF2-40B4-BE49-F238E27FC236}">
              <a16:creationId xmlns:a16="http://schemas.microsoft.com/office/drawing/2014/main" id="{00000000-0008-0000-0700-000019000000}"/>
            </a:ext>
          </a:extLst>
        </xdr:cNvPr>
        <xdr:cNvPicPr/>
      </xdr:nvPicPr>
      <xdr:blipFill>
        <a:blip xmlns:r="http://schemas.openxmlformats.org/officeDocument/2006/relationships" r:embed="rId2"/>
        <a:srcRect l="25000" t="14748" r="25591" b="12139"/>
        <a:stretch/>
      </xdr:blipFill>
      <xdr:spPr>
        <a:xfrm>
          <a:off x="10246179" y="122466"/>
          <a:ext cx="774247" cy="818558"/>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364905</xdr:colOff>
      <xdr:row>0</xdr:row>
      <xdr:rowOff>20410</xdr:rowOff>
    </xdr:from>
    <xdr:ext cx="4958812" cy="954518"/>
    <xdr:pic>
      <xdr:nvPicPr>
        <xdr:cNvPr id="22" name="Imagem 21">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
        <a:stretch>
          <a:fillRect/>
        </a:stretch>
      </xdr:blipFill>
      <xdr:spPr>
        <a:xfrm>
          <a:off x="726855" y="20410"/>
          <a:ext cx="4958812" cy="954518"/>
        </a:xfrm>
        <a:prstGeom prst="rect">
          <a:avLst/>
        </a:prstGeom>
      </xdr:spPr>
    </xdr:pic>
    <xdr:clientData/>
  </xdr:oneCellAnchor>
  <xdr:twoCellAnchor>
    <xdr:from>
      <xdr:col>12</xdr:col>
      <xdr:colOff>124349</xdr:colOff>
      <xdr:row>0</xdr:row>
      <xdr:rowOff>93888</xdr:rowOff>
    </xdr:from>
    <xdr:to>
      <xdr:col>12</xdr:col>
      <xdr:colOff>938893</xdr:colOff>
      <xdr:row>0</xdr:row>
      <xdr:rowOff>925285</xdr:rowOff>
    </xdr:to>
    <xdr:pic>
      <xdr:nvPicPr>
        <xdr:cNvPr id="23" name="Imagem 22">
          <a:extLst>
            <a:ext uri="{FF2B5EF4-FFF2-40B4-BE49-F238E27FC236}">
              <a16:creationId xmlns:a16="http://schemas.microsoft.com/office/drawing/2014/main" id="{00000000-0008-0000-0800-000017000000}"/>
            </a:ext>
          </a:extLst>
        </xdr:cNvPr>
        <xdr:cNvPicPr/>
      </xdr:nvPicPr>
      <xdr:blipFill>
        <a:blip xmlns:r="http://schemas.openxmlformats.org/officeDocument/2006/relationships" r:embed="rId2"/>
        <a:srcRect l="25000" t="14748" r="25591" b="12139"/>
        <a:stretch/>
      </xdr:blipFill>
      <xdr:spPr>
        <a:xfrm>
          <a:off x="10588242" y="93888"/>
          <a:ext cx="814544" cy="831397"/>
        </a:xfrm>
        <a:prstGeom prst="rect">
          <a:avLst/>
        </a:prstGeom>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A1:AP175"/>
  <sheetViews>
    <sheetView showGridLines="0" tabSelected="1" zoomScale="60" zoomScaleNormal="60" zoomScaleSheetLayoutView="37" workbookViewId="0"/>
  </sheetViews>
  <sheetFormatPr defaultColWidth="9.140625" defaultRowHeight="23.25"/>
  <cols>
    <col min="1" max="1" width="6.28515625" style="1" customWidth="1"/>
    <col min="2" max="2" width="7.7109375" style="49" customWidth="1"/>
    <col min="3" max="3" width="7.85546875" style="49" customWidth="1"/>
    <col min="4" max="4" width="9.7109375" style="49" customWidth="1"/>
    <col min="5" max="5" width="12.7109375" style="49" customWidth="1"/>
    <col min="6" max="6" width="9.85546875" style="49" customWidth="1"/>
    <col min="7" max="11" width="12.7109375" style="49" customWidth="1"/>
    <col min="12" max="12" width="9.7109375" style="49" customWidth="1"/>
    <col min="13" max="13" width="12.140625" style="49" customWidth="1"/>
    <col min="14" max="14" width="9.42578125" style="49" customWidth="1"/>
    <col min="15" max="15" width="12.7109375" style="49" customWidth="1"/>
    <col min="16" max="16" width="9.85546875" style="49" customWidth="1"/>
    <col min="17" max="17" width="7.5703125" style="1" customWidth="1"/>
    <col min="18" max="18" width="6.7109375" style="1" hidden="1" customWidth="1"/>
    <col min="19" max="27" width="3.85546875" style="1" hidden="1" customWidth="1"/>
    <col min="28" max="28" width="13.5703125" style="1" hidden="1" customWidth="1"/>
    <col min="29" max="29" width="9.140625" style="1"/>
    <col min="30" max="30" width="28.85546875" style="1" customWidth="1"/>
    <col min="31" max="31" width="32.5703125" style="1" customWidth="1"/>
    <col min="32" max="32" width="42.5703125" style="1" customWidth="1"/>
    <col min="33" max="33" width="28.42578125" style="1" customWidth="1"/>
    <col min="34" max="34" width="22.85546875" style="1" bestFit="1" customWidth="1"/>
    <col min="35" max="35" width="19.28515625" style="1" customWidth="1"/>
    <col min="36" max="36" width="16.5703125" style="1" bestFit="1" customWidth="1"/>
    <col min="37" max="37" width="20.85546875" style="1" bestFit="1" customWidth="1"/>
    <col min="38" max="38" width="27.5703125" style="1" bestFit="1" customWidth="1"/>
    <col min="39" max="39" width="27.140625" style="1" bestFit="1" customWidth="1"/>
    <col min="40" max="40" width="10" style="1" bestFit="1" customWidth="1"/>
    <col min="41" max="41" width="19.5703125" style="1" bestFit="1" customWidth="1"/>
    <col min="42" max="42" width="34" style="1" bestFit="1" customWidth="1"/>
    <col min="43" max="16384" width="9.140625" style="1"/>
  </cols>
  <sheetData>
    <row r="1" spans="1:42" ht="83.25" customHeight="1" thickBot="1">
      <c r="AD1" s="195" t="s">
        <v>0</v>
      </c>
      <c r="AG1" s="2"/>
    </row>
    <row r="2" spans="1:42" s="2" customFormat="1" ht="22.5" customHeight="1" thickBot="1">
      <c r="A2" s="296" t="s">
        <v>1</v>
      </c>
      <c r="B2" s="50"/>
      <c r="C2" s="304" t="s">
        <v>2</v>
      </c>
      <c r="D2" s="305"/>
      <c r="E2" s="305"/>
      <c r="F2" s="306"/>
      <c r="G2" s="304" t="s">
        <v>3</v>
      </c>
      <c r="H2" s="305"/>
      <c r="I2" s="305"/>
      <c r="J2" s="306"/>
      <c r="K2" s="304" t="s">
        <v>4</v>
      </c>
      <c r="L2" s="305"/>
      <c r="M2" s="306"/>
      <c r="N2" s="304" t="s">
        <v>5</v>
      </c>
      <c r="O2" s="305"/>
      <c r="P2" s="306"/>
      <c r="AD2" s="149" t="s">
        <v>6</v>
      </c>
      <c r="AE2" s="148" t="s">
        <v>7</v>
      </c>
      <c r="AF2" s="156" t="s">
        <v>8</v>
      </c>
    </row>
    <row r="3" spans="1:42" s="3" customFormat="1" ht="21.75" customHeight="1">
      <c r="A3" s="296"/>
      <c r="B3" s="51"/>
      <c r="C3" s="297"/>
      <c r="D3" s="298"/>
      <c r="E3" s="298"/>
      <c r="F3" s="299"/>
      <c r="G3" s="300"/>
      <c r="H3" s="301"/>
      <c r="I3" s="301"/>
      <c r="J3" s="302"/>
      <c r="K3" s="303"/>
      <c r="L3" s="303"/>
      <c r="M3" s="303"/>
      <c r="N3" s="319"/>
      <c r="O3" s="303"/>
      <c r="P3" s="320"/>
      <c r="AD3" s="146"/>
      <c r="AE3" s="181"/>
      <c r="AF3" s="181"/>
      <c r="AG3" s="2"/>
    </row>
    <row r="4" spans="1:42" s="3" customFormat="1" ht="10.5" customHeight="1">
      <c r="B4" s="52"/>
      <c r="C4" s="52"/>
      <c r="D4" s="52"/>
      <c r="E4" s="52"/>
      <c r="F4" s="52"/>
      <c r="G4" s="52"/>
      <c r="H4" s="52"/>
      <c r="I4" s="52"/>
      <c r="J4" s="52"/>
      <c r="K4" s="52"/>
      <c r="L4" s="52"/>
      <c r="M4" s="52"/>
      <c r="N4" s="52"/>
      <c r="O4" s="52"/>
      <c r="P4" s="52"/>
      <c r="Q4" s="12"/>
      <c r="AG4" s="2"/>
    </row>
    <row r="5" spans="1:42" s="13" customFormat="1" ht="45" customHeight="1">
      <c r="B5" s="53"/>
      <c r="C5" s="307" t="s">
        <v>9</v>
      </c>
      <c r="D5" s="307"/>
      <c r="E5" s="307"/>
      <c r="F5" s="307"/>
      <c r="G5" s="307"/>
      <c r="H5" s="307"/>
      <c r="I5" s="307"/>
      <c r="J5" s="307"/>
      <c r="K5" s="321"/>
      <c r="L5" s="321"/>
      <c r="M5" s="321"/>
      <c r="N5" s="94" t="s">
        <v>10</v>
      </c>
      <c r="O5" s="317"/>
      <c r="P5" s="318"/>
      <c r="Q5" s="14"/>
      <c r="AE5" s="3"/>
    </row>
    <row r="6" spans="1:42" s="3" customFormat="1" ht="10.5" customHeight="1">
      <c r="A6" s="1"/>
      <c r="B6" s="55"/>
      <c r="C6" s="52"/>
      <c r="D6" s="52"/>
      <c r="E6" s="52"/>
      <c r="F6" s="52"/>
      <c r="G6" s="56"/>
      <c r="H6" s="56"/>
      <c r="I6" s="56"/>
      <c r="J6" s="56"/>
      <c r="K6" s="56"/>
      <c r="L6" s="56"/>
      <c r="M6" s="56"/>
      <c r="N6" s="56"/>
      <c r="O6" s="55"/>
      <c r="P6" s="55"/>
      <c r="Q6" s="15"/>
    </row>
    <row r="7" spans="1:42" s="3" customFormat="1" ht="25.5" customHeight="1" thickBot="1">
      <c r="B7" s="55"/>
      <c r="C7" s="328" t="s">
        <v>11</v>
      </c>
      <c r="D7" s="329"/>
      <c r="E7" s="329"/>
      <c r="F7" s="329"/>
      <c r="G7" s="329"/>
      <c r="H7" s="329"/>
      <c r="I7" s="329"/>
      <c r="J7" s="329"/>
      <c r="K7" s="329"/>
      <c r="L7" s="329"/>
      <c r="M7" s="329"/>
      <c r="N7" s="329"/>
      <c r="O7" s="329"/>
      <c r="P7" s="330"/>
      <c r="Q7" s="15"/>
      <c r="R7" s="15"/>
      <c r="AF7" s="2" t="s">
        <v>12</v>
      </c>
      <c r="AG7" s="2"/>
      <c r="AH7" s="2"/>
    </row>
    <row r="8" spans="1:42" s="3" customFormat="1" ht="31.5" customHeight="1">
      <c r="B8" s="55"/>
      <c r="C8" s="311"/>
      <c r="D8" s="312"/>
      <c r="E8" s="312"/>
      <c r="F8" s="312"/>
      <c r="G8" s="312"/>
      <c r="H8" s="312"/>
      <c r="I8" s="312"/>
      <c r="J8" s="312"/>
      <c r="K8" s="312"/>
      <c r="L8" s="312"/>
      <c r="M8" s="312"/>
      <c r="N8" s="312"/>
      <c r="O8" s="312"/>
      <c r="P8" s="313"/>
      <c r="Q8" s="15"/>
      <c r="R8" s="15"/>
      <c r="AD8" s="290" t="s">
        <v>2</v>
      </c>
      <c r="AF8" s="289" t="s">
        <v>13</v>
      </c>
      <c r="AG8" s="257"/>
      <c r="AH8" s="257"/>
      <c r="AI8" s="257" t="s">
        <v>14</v>
      </c>
      <c r="AJ8" s="280" t="s">
        <v>7</v>
      </c>
      <c r="AK8" s="280" t="s">
        <v>15</v>
      </c>
      <c r="AL8" s="280" t="s">
        <v>16</v>
      </c>
      <c r="AM8" s="257" t="s">
        <v>17</v>
      </c>
      <c r="AN8" s="257" t="s">
        <v>18</v>
      </c>
      <c r="AO8" s="257" t="s">
        <v>19</v>
      </c>
      <c r="AP8" s="272" t="s">
        <v>8</v>
      </c>
    </row>
    <row r="9" spans="1:42" s="3" customFormat="1" ht="43.5" customHeight="1" thickBot="1">
      <c r="B9" s="55"/>
      <c r="C9" s="311"/>
      <c r="D9" s="312"/>
      <c r="E9" s="312"/>
      <c r="F9" s="312"/>
      <c r="G9" s="312"/>
      <c r="H9" s="312"/>
      <c r="I9" s="312"/>
      <c r="J9" s="312"/>
      <c r="K9" s="312"/>
      <c r="L9" s="312"/>
      <c r="M9" s="312"/>
      <c r="N9" s="312"/>
      <c r="O9" s="312"/>
      <c r="P9" s="313"/>
      <c r="Q9" s="15"/>
      <c r="R9" s="15"/>
      <c r="AD9" s="291"/>
      <c r="AF9" s="150" t="s">
        <v>20</v>
      </c>
      <c r="AG9" s="157" t="s">
        <v>21</v>
      </c>
      <c r="AH9" s="157" t="s">
        <v>22</v>
      </c>
      <c r="AI9" s="258"/>
      <c r="AJ9" s="281"/>
      <c r="AK9" s="281"/>
      <c r="AL9" s="281"/>
      <c r="AM9" s="258"/>
      <c r="AN9" s="258"/>
      <c r="AO9" s="258"/>
      <c r="AP9" s="273"/>
    </row>
    <row r="10" spans="1:42" s="3" customFormat="1" ht="75" customHeight="1">
      <c r="B10" s="55"/>
      <c r="C10" s="314"/>
      <c r="D10" s="315"/>
      <c r="E10" s="315"/>
      <c r="F10" s="315"/>
      <c r="G10" s="315"/>
      <c r="H10" s="315"/>
      <c r="I10" s="315"/>
      <c r="J10" s="315"/>
      <c r="K10" s="315"/>
      <c r="L10" s="315"/>
      <c r="M10" s="315"/>
      <c r="N10" s="315"/>
      <c r="O10" s="315"/>
      <c r="P10" s="316"/>
      <c r="Q10" s="15"/>
      <c r="R10" s="15"/>
      <c r="AD10" s="151" t="str">
        <f>IF(C3="","",C3)</f>
        <v/>
      </c>
      <c r="AF10" s="151" t="str">
        <f>IF(K5="","",K5)</f>
        <v/>
      </c>
      <c r="AG10" s="151" t="str">
        <f>IF(O5="","",YEAR(O5))</f>
        <v/>
      </c>
      <c r="AH10" s="151" t="str">
        <f>IF(AD3="Sim","NT de Retorno","")</f>
        <v/>
      </c>
      <c r="AI10" s="151" t="str">
        <f>IF(G171="","",G171)</f>
        <v/>
      </c>
      <c r="AJ10" s="152" t="str">
        <f>IF(AE3="","",AE3)</f>
        <v/>
      </c>
      <c r="AK10" s="152"/>
      <c r="AL10" s="152"/>
      <c r="AM10" s="152" t="str">
        <f>_xlfn.CONCAT(AB19:AB111)</f>
        <v/>
      </c>
      <c r="AN10" s="153" t="str">
        <f>IF(C8="","",C8)</f>
        <v/>
      </c>
      <c r="AO10" s="151" t="s">
        <v>23</v>
      </c>
      <c r="AP10" s="151" t="str">
        <f>IF(AF3="","",AF3)</f>
        <v/>
      </c>
    </row>
    <row r="11" spans="1:42" s="3" customFormat="1" ht="48" customHeight="1">
      <c r="B11" s="55"/>
      <c r="C11" s="292" t="s">
        <v>24</v>
      </c>
      <c r="D11" s="292"/>
      <c r="E11" s="292"/>
      <c r="F11" s="292"/>
      <c r="G11" s="292"/>
      <c r="H11" s="292"/>
      <c r="I11" s="292"/>
      <c r="J11" s="292"/>
      <c r="K11" s="292"/>
      <c r="L11" s="292"/>
      <c r="M11" s="292"/>
      <c r="N11" s="292"/>
      <c r="O11" s="292"/>
      <c r="P11" s="292"/>
      <c r="Q11" s="15"/>
      <c r="R11" s="15"/>
      <c r="AD11" s="138"/>
      <c r="AF11" s="140"/>
      <c r="AG11" s="138"/>
      <c r="AH11" s="138"/>
      <c r="AI11" s="138"/>
      <c r="AJ11" s="141"/>
      <c r="AK11" s="137"/>
      <c r="AL11" s="137"/>
      <c r="AM11" s="142"/>
      <c r="AN11" s="143"/>
      <c r="AO11" s="144"/>
      <c r="AP11" s="144"/>
    </row>
    <row r="12" spans="1:42" s="3" customFormat="1" ht="7.5" customHeight="1" thickBot="1">
      <c r="B12" s="55"/>
      <c r="C12" s="57"/>
      <c r="D12" s="57"/>
      <c r="E12" s="57"/>
      <c r="F12" s="58"/>
      <c r="G12" s="58"/>
      <c r="H12" s="58"/>
      <c r="I12" s="58"/>
      <c r="J12" s="58"/>
      <c r="K12" s="58"/>
      <c r="L12" s="58"/>
      <c r="M12" s="58"/>
      <c r="N12" s="58"/>
      <c r="O12" s="58"/>
      <c r="P12" s="58"/>
      <c r="Q12" s="15"/>
      <c r="R12" s="15"/>
    </row>
    <row r="13" spans="1:42" s="3" customFormat="1" ht="17.25" customHeight="1" thickTop="1">
      <c r="A13" s="2"/>
      <c r="B13" s="55"/>
      <c r="C13" s="293" t="s">
        <v>25</v>
      </c>
      <c r="D13" s="293"/>
      <c r="E13" s="293"/>
      <c r="F13" s="293"/>
      <c r="G13" s="293"/>
      <c r="H13" s="293"/>
      <c r="I13" s="293"/>
      <c r="J13" s="293"/>
      <c r="K13" s="293"/>
      <c r="L13" s="293"/>
      <c r="M13" s="293"/>
      <c r="N13" s="293"/>
      <c r="O13" s="293"/>
      <c r="P13" s="293"/>
      <c r="Q13" s="15"/>
    </row>
    <row r="14" spans="1:42" s="3" customFormat="1" ht="17.25" customHeight="1">
      <c r="A14" s="2"/>
      <c r="B14" s="55"/>
      <c r="C14" s="294"/>
      <c r="D14" s="294"/>
      <c r="E14" s="294"/>
      <c r="F14" s="294"/>
      <c r="G14" s="294"/>
      <c r="H14" s="294"/>
      <c r="I14" s="294"/>
      <c r="J14" s="294"/>
      <c r="K14" s="294"/>
      <c r="L14" s="294"/>
      <c r="M14" s="294"/>
      <c r="N14" s="294"/>
      <c r="O14" s="294"/>
      <c r="P14" s="294"/>
      <c r="Q14" s="15"/>
    </row>
    <row r="15" spans="1:42" ht="17.25" customHeight="1">
      <c r="C15" s="294"/>
      <c r="D15" s="294"/>
      <c r="E15" s="294"/>
      <c r="F15" s="294"/>
      <c r="G15" s="294"/>
      <c r="H15" s="294"/>
      <c r="I15" s="294"/>
      <c r="J15" s="294"/>
      <c r="K15" s="294"/>
      <c r="L15" s="294"/>
      <c r="M15" s="294"/>
      <c r="N15" s="294"/>
      <c r="O15" s="294"/>
      <c r="P15" s="294"/>
    </row>
    <row r="16" spans="1:42" ht="6" customHeight="1" thickBot="1">
      <c r="C16" s="59"/>
      <c r="D16" s="59"/>
      <c r="E16" s="59"/>
      <c r="F16" s="59"/>
      <c r="G16" s="59"/>
      <c r="H16" s="59"/>
      <c r="I16" s="59"/>
      <c r="J16" s="59"/>
      <c r="K16" s="60"/>
      <c r="L16" s="60"/>
      <c r="M16" s="60"/>
      <c r="N16" s="60"/>
      <c r="O16" s="60"/>
      <c r="P16" s="61"/>
    </row>
    <row r="17" spans="3:28" ht="21" customHeight="1">
      <c r="C17" s="308" t="s">
        <v>26</v>
      </c>
      <c r="D17" s="309"/>
      <c r="E17" s="310"/>
      <c r="F17" s="322" t="s">
        <v>27</v>
      </c>
      <c r="G17" s="323"/>
      <c r="H17" s="323"/>
      <c r="I17" s="323"/>
      <c r="J17" s="323"/>
      <c r="K17" s="324"/>
      <c r="L17" s="325" t="s">
        <v>28</v>
      </c>
      <c r="M17" s="326"/>
      <c r="N17" s="327"/>
      <c r="O17" s="295" t="s">
        <v>29</v>
      </c>
      <c r="P17" s="295" t="s">
        <v>30</v>
      </c>
      <c r="S17" s="276" t="s">
        <v>31</v>
      </c>
      <c r="T17" s="276" t="s">
        <v>32</v>
      </c>
      <c r="U17" s="276" t="s">
        <v>33</v>
      </c>
      <c r="V17" s="276" t="s">
        <v>34</v>
      </c>
      <c r="W17" s="276" t="s">
        <v>35</v>
      </c>
      <c r="X17" s="276" t="s">
        <v>36</v>
      </c>
      <c r="Y17" s="276" t="s">
        <v>37</v>
      </c>
      <c r="Z17" s="276" t="s">
        <v>38</v>
      </c>
      <c r="AA17" s="276" t="s">
        <v>39</v>
      </c>
      <c r="AB17" s="366" t="s">
        <v>40</v>
      </c>
    </row>
    <row r="18" spans="3:28" ht="40.5" customHeight="1">
      <c r="C18" s="308"/>
      <c r="D18" s="309"/>
      <c r="E18" s="310"/>
      <c r="F18" s="322"/>
      <c r="G18" s="323"/>
      <c r="H18" s="323"/>
      <c r="I18" s="323"/>
      <c r="J18" s="323"/>
      <c r="K18" s="324"/>
      <c r="L18" s="89" t="s">
        <v>41</v>
      </c>
      <c r="M18" s="89" t="s">
        <v>42</v>
      </c>
      <c r="N18" s="88" t="s">
        <v>43</v>
      </c>
      <c r="O18" s="295"/>
      <c r="P18" s="295"/>
      <c r="S18" s="277"/>
      <c r="T18" s="277"/>
      <c r="U18" s="277"/>
      <c r="V18" s="277"/>
      <c r="W18" s="277"/>
      <c r="X18" s="277"/>
      <c r="Y18" s="277"/>
      <c r="Z18" s="277"/>
      <c r="AA18" s="277"/>
      <c r="AB18" s="367"/>
    </row>
    <row r="19" spans="3:28" ht="63" customHeight="1">
      <c r="C19" s="32" t="s">
        <v>44</v>
      </c>
      <c r="D19" s="223" t="s">
        <v>45</v>
      </c>
      <c r="E19" s="224"/>
      <c r="F19" s="32" t="s">
        <v>46</v>
      </c>
      <c r="G19" s="220" t="s">
        <v>47</v>
      </c>
      <c r="H19" s="221"/>
      <c r="I19" s="221"/>
      <c r="J19" s="221"/>
      <c r="K19" s="222"/>
      <c r="L19" s="154"/>
      <c r="M19" s="62"/>
      <c r="N19" s="62"/>
      <c r="O19" s="63">
        <v>3</v>
      </c>
      <c r="P19" s="63">
        <v>2</v>
      </c>
      <c r="S19" s="1">
        <f t="shared" ref="S19:S111" si="0">IF(AND(OR($M19="x",$N19="x"),$O19=1,$P19=3),1,0)</f>
        <v>0</v>
      </c>
      <c r="T19" s="1">
        <f t="shared" ref="T19:T111" si="1">IF(AND(OR($M19="x",$N19="x"),$O19=2,$P19=3),1,0)</f>
        <v>0</v>
      </c>
      <c r="U19" s="1">
        <f t="shared" ref="U19:U111" si="2">IF(AND(OR($M19="x",$N19="x"),$O19=3,$P19=3),1,0)</f>
        <v>0</v>
      </c>
      <c r="V19" s="1">
        <f t="shared" ref="V19:V111" si="3">IF(AND(OR($M19="x",$N19="x"),$O19=1,$P19=2),1,0)</f>
        <v>0</v>
      </c>
      <c r="W19" s="1">
        <f t="shared" ref="W19:W111" si="4">IF(AND(OR($M19="x",$N19="x"),$O19=2,$P19=2),1,0)</f>
        <v>0</v>
      </c>
      <c r="X19" s="1">
        <f t="shared" ref="X19:X111" si="5">IF(AND(OR($M19="x",$N19="x"),$O19=3,$P19=2),1,0)</f>
        <v>0</v>
      </c>
      <c r="Y19" s="1">
        <f t="shared" ref="Y19:Y111" si="6">IF(AND(OR($M19="x",$N19="x"),$O19=1,$P19=1),1,0)</f>
        <v>0</v>
      </c>
      <c r="Z19" s="1">
        <f t="shared" ref="Z19:Z111" si="7">IF(AND(OR($M19="x",$N19="x"),$O19=2,$P19=1),1,0)</f>
        <v>0</v>
      </c>
      <c r="AA19" s="1">
        <f t="shared" ref="AA19:AA111" si="8">IF(AND(OR($M19="x",$N19="x"),$O19=3,$P19=1),1,0)</f>
        <v>0</v>
      </c>
      <c r="AB19" s="1" t="str">
        <f>IF(OR(M19="X",N19="X"),_xlfn.CONCAT(F19,";"),"")</f>
        <v/>
      </c>
    </row>
    <row r="20" spans="3:28" ht="101.25" customHeight="1">
      <c r="C20" s="32" t="s">
        <v>44</v>
      </c>
      <c r="D20" s="223" t="s">
        <v>45</v>
      </c>
      <c r="E20" s="224"/>
      <c r="F20" s="32" t="s">
        <v>48</v>
      </c>
      <c r="G20" s="220" t="s">
        <v>49</v>
      </c>
      <c r="H20" s="221"/>
      <c r="I20" s="221"/>
      <c r="J20" s="221"/>
      <c r="K20" s="222"/>
      <c r="L20" s="154"/>
      <c r="M20" s="62"/>
      <c r="N20" s="62"/>
      <c r="O20" s="63">
        <v>3</v>
      </c>
      <c r="P20" s="63">
        <v>2</v>
      </c>
      <c r="S20" s="1">
        <f t="shared" si="0"/>
        <v>0</v>
      </c>
      <c r="T20" s="1">
        <f t="shared" si="1"/>
        <v>0</v>
      </c>
      <c r="U20" s="1">
        <f t="shared" si="2"/>
        <v>0</v>
      </c>
      <c r="V20" s="1">
        <f t="shared" si="3"/>
        <v>0</v>
      </c>
      <c r="W20" s="1">
        <f t="shared" si="4"/>
        <v>0</v>
      </c>
      <c r="X20" s="1">
        <f t="shared" si="5"/>
        <v>0</v>
      </c>
      <c r="Y20" s="1">
        <f t="shared" si="6"/>
        <v>0</v>
      </c>
      <c r="Z20" s="1">
        <f t="shared" si="7"/>
        <v>0</v>
      </c>
      <c r="AA20" s="1">
        <f t="shared" si="8"/>
        <v>0</v>
      </c>
      <c r="AB20" s="1" t="str">
        <f t="shared" ref="AB20:AB99" si="9">IF(OR(M20="X",N20="X"),_xlfn.CONCAT(F20,";"),"")</f>
        <v/>
      </c>
    </row>
    <row r="21" spans="3:28" ht="66" customHeight="1">
      <c r="C21" s="32" t="s">
        <v>44</v>
      </c>
      <c r="D21" s="223" t="s">
        <v>45</v>
      </c>
      <c r="E21" s="224"/>
      <c r="F21" s="32" t="s">
        <v>50</v>
      </c>
      <c r="G21" s="220" t="s">
        <v>51</v>
      </c>
      <c r="H21" s="221"/>
      <c r="I21" s="221"/>
      <c r="J21" s="221"/>
      <c r="K21" s="222"/>
      <c r="L21" s="154"/>
      <c r="M21" s="62"/>
      <c r="N21" s="62"/>
      <c r="O21" s="63">
        <v>3</v>
      </c>
      <c r="P21" s="63">
        <v>2</v>
      </c>
      <c r="S21" s="1">
        <f t="shared" si="0"/>
        <v>0</v>
      </c>
      <c r="T21" s="1">
        <f t="shared" si="1"/>
        <v>0</v>
      </c>
      <c r="U21" s="1">
        <f t="shared" si="2"/>
        <v>0</v>
      </c>
      <c r="V21" s="1">
        <f t="shared" si="3"/>
        <v>0</v>
      </c>
      <c r="W21" s="1">
        <f t="shared" si="4"/>
        <v>0</v>
      </c>
      <c r="X21" s="1">
        <f t="shared" si="5"/>
        <v>0</v>
      </c>
      <c r="Y21" s="1">
        <f t="shared" si="6"/>
        <v>0</v>
      </c>
      <c r="Z21" s="1">
        <f t="shared" si="7"/>
        <v>0</v>
      </c>
      <c r="AA21" s="1">
        <f t="shared" si="8"/>
        <v>0</v>
      </c>
      <c r="AB21" s="1" t="str">
        <f t="shared" si="9"/>
        <v/>
      </c>
    </row>
    <row r="22" spans="3:28" ht="74.25" customHeight="1">
      <c r="C22" s="32" t="s">
        <v>44</v>
      </c>
      <c r="D22" s="223" t="s">
        <v>45</v>
      </c>
      <c r="E22" s="224"/>
      <c r="F22" s="32" t="s">
        <v>52</v>
      </c>
      <c r="G22" s="220" t="s">
        <v>53</v>
      </c>
      <c r="H22" s="221"/>
      <c r="I22" s="221"/>
      <c r="J22" s="221"/>
      <c r="K22" s="222"/>
      <c r="L22" s="154"/>
      <c r="M22" s="62"/>
      <c r="N22" s="62"/>
      <c r="O22" s="63">
        <v>3</v>
      </c>
      <c r="P22" s="63">
        <v>2</v>
      </c>
      <c r="S22" s="1">
        <f t="shared" si="0"/>
        <v>0</v>
      </c>
      <c r="T22" s="1">
        <f t="shared" si="1"/>
        <v>0</v>
      </c>
      <c r="U22" s="1">
        <f t="shared" si="2"/>
        <v>0</v>
      </c>
      <c r="V22" s="1">
        <f t="shared" si="3"/>
        <v>0</v>
      </c>
      <c r="W22" s="1">
        <f t="shared" si="4"/>
        <v>0</v>
      </c>
      <c r="X22" s="1">
        <f t="shared" si="5"/>
        <v>0</v>
      </c>
      <c r="Y22" s="1">
        <f t="shared" si="6"/>
        <v>0</v>
      </c>
      <c r="Z22" s="1">
        <f t="shared" si="7"/>
        <v>0</v>
      </c>
      <c r="AA22" s="1">
        <f t="shared" si="8"/>
        <v>0</v>
      </c>
      <c r="AB22" s="1" t="str">
        <f t="shared" si="9"/>
        <v/>
      </c>
    </row>
    <row r="23" spans="3:28" ht="141.75" customHeight="1">
      <c r="C23" s="32" t="s">
        <v>44</v>
      </c>
      <c r="D23" s="223" t="s">
        <v>45</v>
      </c>
      <c r="E23" s="224"/>
      <c r="F23" s="32" t="s">
        <v>54</v>
      </c>
      <c r="G23" s="220" t="s">
        <v>55</v>
      </c>
      <c r="H23" s="221"/>
      <c r="I23" s="221"/>
      <c r="J23" s="221"/>
      <c r="K23" s="222"/>
      <c r="L23" s="154"/>
      <c r="M23" s="62"/>
      <c r="N23" s="62"/>
      <c r="O23" s="63">
        <v>3</v>
      </c>
      <c r="P23" s="63">
        <v>2</v>
      </c>
      <c r="S23" s="1">
        <f t="shared" si="0"/>
        <v>0</v>
      </c>
      <c r="T23" s="1">
        <f t="shared" si="1"/>
        <v>0</v>
      </c>
      <c r="U23" s="1">
        <f t="shared" si="2"/>
        <v>0</v>
      </c>
      <c r="V23" s="1">
        <f t="shared" si="3"/>
        <v>0</v>
      </c>
      <c r="W23" s="1">
        <f t="shared" si="4"/>
        <v>0</v>
      </c>
      <c r="X23" s="1">
        <f t="shared" si="5"/>
        <v>0</v>
      </c>
      <c r="Y23" s="1">
        <f t="shared" si="6"/>
        <v>0</v>
      </c>
      <c r="Z23" s="1">
        <f t="shared" si="7"/>
        <v>0</v>
      </c>
      <c r="AA23" s="1">
        <f t="shared" si="8"/>
        <v>0</v>
      </c>
      <c r="AB23" s="1" t="str">
        <f t="shared" si="9"/>
        <v/>
      </c>
    </row>
    <row r="24" spans="3:28" ht="122.25" customHeight="1">
      <c r="C24" s="32" t="s">
        <v>44</v>
      </c>
      <c r="D24" s="223" t="s">
        <v>45</v>
      </c>
      <c r="E24" s="224"/>
      <c r="F24" s="32" t="s">
        <v>56</v>
      </c>
      <c r="G24" s="220" t="s">
        <v>57</v>
      </c>
      <c r="H24" s="221"/>
      <c r="I24" s="221"/>
      <c r="J24" s="221"/>
      <c r="K24" s="222"/>
      <c r="L24" s="154"/>
      <c r="M24" s="62"/>
      <c r="N24" s="62"/>
      <c r="O24" s="63">
        <v>3</v>
      </c>
      <c r="P24" s="63">
        <v>2</v>
      </c>
      <c r="S24" s="1">
        <f t="shared" si="0"/>
        <v>0</v>
      </c>
      <c r="T24" s="1">
        <f t="shared" si="1"/>
        <v>0</v>
      </c>
      <c r="U24" s="1">
        <f t="shared" si="2"/>
        <v>0</v>
      </c>
      <c r="V24" s="1">
        <f t="shared" si="3"/>
        <v>0</v>
      </c>
      <c r="W24" s="1">
        <f t="shared" si="4"/>
        <v>0</v>
      </c>
      <c r="X24" s="1">
        <f t="shared" si="5"/>
        <v>0</v>
      </c>
      <c r="Y24" s="1">
        <f t="shared" si="6"/>
        <v>0</v>
      </c>
      <c r="Z24" s="1">
        <f t="shared" si="7"/>
        <v>0</v>
      </c>
      <c r="AA24" s="1">
        <f t="shared" si="8"/>
        <v>0</v>
      </c>
      <c r="AB24" s="1" t="str">
        <f t="shared" si="9"/>
        <v/>
      </c>
    </row>
    <row r="25" spans="3:28" ht="52.5" customHeight="1">
      <c r="C25" s="32" t="s">
        <v>44</v>
      </c>
      <c r="D25" s="223" t="s">
        <v>45</v>
      </c>
      <c r="E25" s="224"/>
      <c r="F25" s="32" t="s">
        <v>58</v>
      </c>
      <c r="G25" s="220" t="s">
        <v>59</v>
      </c>
      <c r="H25" s="221"/>
      <c r="I25" s="221"/>
      <c r="J25" s="221"/>
      <c r="K25" s="222"/>
      <c r="L25" s="154"/>
      <c r="M25" s="62"/>
      <c r="N25" s="62"/>
      <c r="O25" s="63">
        <v>3</v>
      </c>
      <c r="P25" s="63">
        <v>2</v>
      </c>
      <c r="S25" s="1">
        <f t="shared" si="0"/>
        <v>0</v>
      </c>
      <c r="T25" s="1">
        <f t="shared" si="1"/>
        <v>0</v>
      </c>
      <c r="U25" s="1">
        <f t="shared" si="2"/>
        <v>0</v>
      </c>
      <c r="V25" s="1">
        <f t="shared" si="3"/>
        <v>0</v>
      </c>
      <c r="W25" s="1">
        <f t="shared" si="4"/>
        <v>0</v>
      </c>
      <c r="X25" s="1">
        <f t="shared" si="5"/>
        <v>0</v>
      </c>
      <c r="Y25" s="1">
        <f t="shared" si="6"/>
        <v>0</v>
      </c>
      <c r="Z25" s="1">
        <f t="shared" si="7"/>
        <v>0</v>
      </c>
      <c r="AA25" s="1">
        <f t="shared" si="8"/>
        <v>0</v>
      </c>
      <c r="AB25" s="1" t="str">
        <f t="shared" si="9"/>
        <v/>
      </c>
    </row>
    <row r="26" spans="3:28" ht="75" customHeight="1">
      <c r="C26" s="32" t="s">
        <v>44</v>
      </c>
      <c r="D26" s="223" t="s">
        <v>45</v>
      </c>
      <c r="E26" s="224"/>
      <c r="F26" s="32" t="s">
        <v>60</v>
      </c>
      <c r="G26" s="220" t="s">
        <v>61</v>
      </c>
      <c r="H26" s="221"/>
      <c r="I26" s="221"/>
      <c r="J26" s="221"/>
      <c r="K26" s="222"/>
      <c r="L26" s="154"/>
      <c r="M26" s="62"/>
      <c r="N26" s="62"/>
      <c r="O26" s="63">
        <v>3</v>
      </c>
      <c r="P26" s="63">
        <v>2</v>
      </c>
      <c r="S26" s="1">
        <f t="shared" si="0"/>
        <v>0</v>
      </c>
      <c r="T26" s="1">
        <f t="shared" si="1"/>
        <v>0</v>
      </c>
      <c r="U26" s="1">
        <f t="shared" si="2"/>
        <v>0</v>
      </c>
      <c r="V26" s="1">
        <f t="shared" si="3"/>
        <v>0</v>
      </c>
      <c r="W26" s="1">
        <f t="shared" si="4"/>
        <v>0</v>
      </c>
      <c r="X26" s="1">
        <f t="shared" si="5"/>
        <v>0</v>
      </c>
      <c r="Y26" s="1">
        <f t="shared" si="6"/>
        <v>0</v>
      </c>
      <c r="Z26" s="1">
        <f t="shared" si="7"/>
        <v>0</v>
      </c>
      <c r="AA26" s="1">
        <f t="shared" si="8"/>
        <v>0</v>
      </c>
      <c r="AB26" s="1" t="str">
        <f t="shared" si="9"/>
        <v/>
      </c>
    </row>
    <row r="27" spans="3:28" ht="166.5" customHeight="1">
      <c r="C27" s="32" t="s">
        <v>44</v>
      </c>
      <c r="D27" s="223" t="s">
        <v>45</v>
      </c>
      <c r="E27" s="224"/>
      <c r="F27" s="32" t="s">
        <v>62</v>
      </c>
      <c r="G27" s="220" t="s">
        <v>63</v>
      </c>
      <c r="H27" s="221"/>
      <c r="I27" s="221"/>
      <c r="J27" s="221"/>
      <c r="K27" s="222"/>
      <c r="L27" s="154"/>
      <c r="M27" s="62"/>
      <c r="N27" s="62"/>
      <c r="O27" s="63">
        <v>3</v>
      </c>
      <c r="P27" s="63">
        <v>2</v>
      </c>
      <c r="S27" s="1">
        <f t="shared" si="0"/>
        <v>0</v>
      </c>
      <c r="T27" s="1">
        <f t="shared" si="1"/>
        <v>0</v>
      </c>
      <c r="U27" s="1">
        <f t="shared" si="2"/>
        <v>0</v>
      </c>
      <c r="V27" s="1">
        <f t="shared" si="3"/>
        <v>0</v>
      </c>
      <c r="W27" s="1">
        <f t="shared" si="4"/>
        <v>0</v>
      </c>
      <c r="X27" s="1">
        <f t="shared" si="5"/>
        <v>0</v>
      </c>
      <c r="Y27" s="1">
        <f t="shared" si="6"/>
        <v>0</v>
      </c>
      <c r="Z27" s="1">
        <f t="shared" si="7"/>
        <v>0</v>
      </c>
      <c r="AA27" s="1">
        <f t="shared" si="8"/>
        <v>0</v>
      </c>
      <c r="AB27" s="1" t="str">
        <f t="shared" si="9"/>
        <v/>
      </c>
    </row>
    <row r="28" spans="3:28" ht="77.25" customHeight="1">
      <c r="C28" s="32" t="s">
        <v>44</v>
      </c>
      <c r="D28" s="223" t="s">
        <v>45</v>
      </c>
      <c r="E28" s="224"/>
      <c r="F28" s="32" t="s">
        <v>64</v>
      </c>
      <c r="G28" s="220" t="s">
        <v>65</v>
      </c>
      <c r="H28" s="221"/>
      <c r="I28" s="221"/>
      <c r="J28" s="221"/>
      <c r="K28" s="222"/>
      <c r="L28" s="154"/>
      <c r="M28" s="62"/>
      <c r="N28" s="62"/>
      <c r="O28" s="63">
        <v>3</v>
      </c>
      <c r="P28" s="63">
        <v>2</v>
      </c>
      <c r="S28" s="1">
        <f t="shared" si="0"/>
        <v>0</v>
      </c>
      <c r="T28" s="1">
        <f t="shared" si="1"/>
        <v>0</v>
      </c>
      <c r="U28" s="1">
        <f t="shared" si="2"/>
        <v>0</v>
      </c>
      <c r="V28" s="1">
        <f t="shared" si="3"/>
        <v>0</v>
      </c>
      <c r="W28" s="1">
        <f t="shared" si="4"/>
        <v>0</v>
      </c>
      <c r="X28" s="1">
        <f t="shared" si="5"/>
        <v>0</v>
      </c>
      <c r="Y28" s="1">
        <f t="shared" si="6"/>
        <v>0</v>
      </c>
      <c r="Z28" s="1">
        <f t="shared" si="7"/>
        <v>0</v>
      </c>
      <c r="AA28" s="1">
        <f t="shared" si="8"/>
        <v>0</v>
      </c>
      <c r="AB28" s="1" t="str">
        <f t="shared" si="9"/>
        <v/>
      </c>
    </row>
    <row r="29" spans="3:28" ht="92.25" customHeight="1">
      <c r="C29" s="32" t="s">
        <v>44</v>
      </c>
      <c r="D29" s="223" t="s">
        <v>45</v>
      </c>
      <c r="E29" s="224"/>
      <c r="F29" s="32" t="s">
        <v>66</v>
      </c>
      <c r="G29" s="220" t="s">
        <v>67</v>
      </c>
      <c r="H29" s="221"/>
      <c r="I29" s="221"/>
      <c r="J29" s="221"/>
      <c r="K29" s="222"/>
      <c r="L29" s="154"/>
      <c r="M29" s="62"/>
      <c r="N29" s="62"/>
      <c r="O29" s="63">
        <v>3</v>
      </c>
      <c r="P29" s="63">
        <v>2</v>
      </c>
      <c r="S29" s="1">
        <f t="shared" si="0"/>
        <v>0</v>
      </c>
      <c r="T29" s="1">
        <f t="shared" si="1"/>
        <v>0</v>
      </c>
      <c r="U29" s="1">
        <f t="shared" si="2"/>
        <v>0</v>
      </c>
      <c r="V29" s="1">
        <f t="shared" si="3"/>
        <v>0</v>
      </c>
      <c r="W29" s="1">
        <f t="shared" si="4"/>
        <v>0</v>
      </c>
      <c r="X29" s="1">
        <f t="shared" si="5"/>
        <v>0</v>
      </c>
      <c r="Y29" s="1">
        <f t="shared" si="6"/>
        <v>0</v>
      </c>
      <c r="Z29" s="1">
        <f t="shared" si="7"/>
        <v>0</v>
      </c>
      <c r="AA29" s="1">
        <f t="shared" si="8"/>
        <v>0</v>
      </c>
      <c r="AB29" s="1" t="str">
        <f t="shared" si="9"/>
        <v/>
      </c>
    </row>
    <row r="30" spans="3:28" ht="102" customHeight="1">
      <c r="C30" s="32" t="s">
        <v>44</v>
      </c>
      <c r="D30" s="223" t="s">
        <v>45</v>
      </c>
      <c r="E30" s="224"/>
      <c r="F30" s="32" t="s">
        <v>68</v>
      </c>
      <c r="G30" s="220" t="s">
        <v>69</v>
      </c>
      <c r="H30" s="221"/>
      <c r="I30" s="221"/>
      <c r="J30" s="221"/>
      <c r="K30" s="222"/>
      <c r="L30" s="154"/>
      <c r="M30" s="62"/>
      <c r="N30" s="62"/>
      <c r="O30" s="63">
        <v>3</v>
      </c>
      <c r="P30" s="63">
        <v>2</v>
      </c>
      <c r="S30" s="1">
        <f t="shared" si="0"/>
        <v>0</v>
      </c>
      <c r="T30" s="1">
        <f t="shared" si="1"/>
        <v>0</v>
      </c>
      <c r="U30" s="1">
        <f t="shared" si="2"/>
        <v>0</v>
      </c>
      <c r="V30" s="1">
        <f t="shared" si="3"/>
        <v>0</v>
      </c>
      <c r="W30" s="1">
        <f t="shared" si="4"/>
        <v>0</v>
      </c>
      <c r="X30" s="1">
        <f t="shared" si="5"/>
        <v>0</v>
      </c>
      <c r="Y30" s="1">
        <f t="shared" si="6"/>
        <v>0</v>
      </c>
      <c r="Z30" s="1">
        <f t="shared" si="7"/>
        <v>0</v>
      </c>
      <c r="AA30" s="1">
        <f t="shared" si="8"/>
        <v>0</v>
      </c>
      <c r="AB30" s="1" t="str">
        <f t="shared" si="9"/>
        <v/>
      </c>
    </row>
    <row r="31" spans="3:28" ht="99" customHeight="1">
      <c r="C31" s="32" t="s">
        <v>44</v>
      </c>
      <c r="D31" s="223" t="s">
        <v>45</v>
      </c>
      <c r="E31" s="224"/>
      <c r="F31" s="32" t="s">
        <v>70</v>
      </c>
      <c r="G31" s="220" t="s">
        <v>71</v>
      </c>
      <c r="H31" s="221"/>
      <c r="I31" s="221"/>
      <c r="J31" s="221"/>
      <c r="K31" s="222"/>
      <c r="L31" s="154"/>
      <c r="M31" s="62"/>
      <c r="N31" s="62"/>
      <c r="O31" s="63">
        <v>3</v>
      </c>
      <c r="P31" s="63">
        <v>2</v>
      </c>
      <c r="S31" s="1">
        <f t="shared" si="0"/>
        <v>0</v>
      </c>
      <c r="T31" s="1">
        <f t="shared" si="1"/>
        <v>0</v>
      </c>
      <c r="U31" s="1">
        <f t="shared" si="2"/>
        <v>0</v>
      </c>
      <c r="V31" s="1">
        <f t="shared" si="3"/>
        <v>0</v>
      </c>
      <c r="W31" s="1">
        <f t="shared" si="4"/>
        <v>0</v>
      </c>
      <c r="X31" s="1">
        <f t="shared" si="5"/>
        <v>0</v>
      </c>
      <c r="Y31" s="1">
        <f t="shared" si="6"/>
        <v>0</v>
      </c>
      <c r="Z31" s="1">
        <f t="shared" si="7"/>
        <v>0</v>
      </c>
      <c r="AA31" s="1">
        <f t="shared" si="8"/>
        <v>0</v>
      </c>
      <c r="AB31" s="1" t="str">
        <f t="shared" si="9"/>
        <v/>
      </c>
    </row>
    <row r="32" spans="3:28" ht="76.5" customHeight="1">
      <c r="C32" s="32" t="s">
        <v>44</v>
      </c>
      <c r="D32" s="223" t="s">
        <v>45</v>
      </c>
      <c r="E32" s="224"/>
      <c r="F32" s="32" t="s">
        <v>72</v>
      </c>
      <c r="G32" s="220" t="s">
        <v>73</v>
      </c>
      <c r="H32" s="221"/>
      <c r="I32" s="221"/>
      <c r="J32" s="221"/>
      <c r="K32" s="222"/>
      <c r="L32" s="154"/>
      <c r="M32" s="62"/>
      <c r="N32" s="62"/>
      <c r="O32" s="63">
        <v>3</v>
      </c>
      <c r="P32" s="63">
        <v>2</v>
      </c>
      <c r="S32" s="1">
        <f t="shared" si="0"/>
        <v>0</v>
      </c>
      <c r="T32" s="1">
        <f t="shared" si="1"/>
        <v>0</v>
      </c>
      <c r="U32" s="1">
        <f t="shared" si="2"/>
        <v>0</v>
      </c>
      <c r="V32" s="1">
        <f t="shared" si="3"/>
        <v>0</v>
      </c>
      <c r="W32" s="1">
        <f t="shared" si="4"/>
        <v>0</v>
      </c>
      <c r="X32" s="1">
        <f t="shared" si="5"/>
        <v>0</v>
      </c>
      <c r="Y32" s="1">
        <f t="shared" si="6"/>
        <v>0</v>
      </c>
      <c r="Z32" s="1">
        <f t="shared" si="7"/>
        <v>0</v>
      </c>
      <c r="AA32" s="1">
        <f t="shared" si="8"/>
        <v>0</v>
      </c>
      <c r="AB32" s="1" t="str">
        <f t="shared" si="9"/>
        <v/>
      </c>
    </row>
    <row r="33" spans="3:28" ht="120.75" customHeight="1">
      <c r="C33" s="32" t="s">
        <v>44</v>
      </c>
      <c r="D33" s="223" t="s">
        <v>45</v>
      </c>
      <c r="E33" s="224"/>
      <c r="F33" s="32" t="s">
        <v>74</v>
      </c>
      <c r="G33" s="220" t="s">
        <v>75</v>
      </c>
      <c r="H33" s="221"/>
      <c r="I33" s="221"/>
      <c r="J33" s="221"/>
      <c r="K33" s="222"/>
      <c r="L33" s="154"/>
      <c r="M33" s="62"/>
      <c r="N33" s="62"/>
      <c r="O33" s="63">
        <v>3</v>
      </c>
      <c r="P33" s="63">
        <v>2</v>
      </c>
      <c r="S33" s="1">
        <f t="shared" si="0"/>
        <v>0</v>
      </c>
      <c r="T33" s="1">
        <f t="shared" si="1"/>
        <v>0</v>
      </c>
      <c r="U33" s="1">
        <f t="shared" si="2"/>
        <v>0</v>
      </c>
      <c r="V33" s="1">
        <f t="shared" si="3"/>
        <v>0</v>
      </c>
      <c r="W33" s="1">
        <f t="shared" si="4"/>
        <v>0</v>
      </c>
      <c r="X33" s="1">
        <f t="shared" si="5"/>
        <v>0</v>
      </c>
      <c r="Y33" s="1">
        <f t="shared" si="6"/>
        <v>0</v>
      </c>
      <c r="Z33" s="1">
        <f t="shared" si="7"/>
        <v>0</v>
      </c>
      <c r="AA33" s="1">
        <f t="shared" si="8"/>
        <v>0</v>
      </c>
      <c r="AB33" s="1" t="str">
        <f t="shared" si="9"/>
        <v/>
      </c>
    </row>
    <row r="34" spans="3:28" ht="123" customHeight="1">
      <c r="C34" s="32" t="s">
        <v>44</v>
      </c>
      <c r="D34" s="223" t="s">
        <v>45</v>
      </c>
      <c r="E34" s="224"/>
      <c r="F34" s="32" t="s">
        <v>76</v>
      </c>
      <c r="G34" s="220" t="s">
        <v>77</v>
      </c>
      <c r="H34" s="221"/>
      <c r="I34" s="221"/>
      <c r="J34" s="221"/>
      <c r="K34" s="222"/>
      <c r="L34" s="154"/>
      <c r="M34" s="62"/>
      <c r="N34" s="62"/>
      <c r="O34" s="63">
        <v>3</v>
      </c>
      <c r="P34" s="63">
        <v>2</v>
      </c>
      <c r="S34" s="1">
        <f t="shared" si="0"/>
        <v>0</v>
      </c>
      <c r="T34" s="1">
        <f t="shared" si="1"/>
        <v>0</v>
      </c>
      <c r="U34" s="1">
        <f t="shared" si="2"/>
        <v>0</v>
      </c>
      <c r="V34" s="1">
        <f t="shared" si="3"/>
        <v>0</v>
      </c>
      <c r="W34" s="1">
        <f t="shared" si="4"/>
        <v>0</v>
      </c>
      <c r="X34" s="1">
        <f t="shared" si="5"/>
        <v>0</v>
      </c>
      <c r="Y34" s="1">
        <f t="shared" si="6"/>
        <v>0</v>
      </c>
      <c r="Z34" s="1">
        <f t="shared" si="7"/>
        <v>0</v>
      </c>
      <c r="AA34" s="1">
        <f t="shared" si="8"/>
        <v>0</v>
      </c>
      <c r="AB34" s="1" t="str">
        <f t="shared" si="9"/>
        <v/>
      </c>
    </row>
    <row r="35" spans="3:28" ht="75" customHeight="1">
      <c r="C35" s="32" t="s">
        <v>44</v>
      </c>
      <c r="D35" s="223" t="s">
        <v>45</v>
      </c>
      <c r="E35" s="224"/>
      <c r="F35" s="32" t="s">
        <v>78</v>
      </c>
      <c r="G35" s="220" t="s">
        <v>79</v>
      </c>
      <c r="H35" s="221"/>
      <c r="I35" s="221"/>
      <c r="J35" s="221"/>
      <c r="K35" s="222"/>
      <c r="L35" s="154"/>
      <c r="M35" s="62"/>
      <c r="N35" s="62"/>
      <c r="O35" s="63">
        <v>3</v>
      </c>
      <c r="P35" s="63">
        <v>2</v>
      </c>
      <c r="S35" s="1">
        <f t="shared" si="0"/>
        <v>0</v>
      </c>
      <c r="T35" s="1">
        <f t="shared" si="1"/>
        <v>0</v>
      </c>
      <c r="U35" s="1">
        <f t="shared" si="2"/>
        <v>0</v>
      </c>
      <c r="V35" s="1">
        <f t="shared" si="3"/>
        <v>0</v>
      </c>
      <c r="W35" s="1">
        <f t="shared" si="4"/>
        <v>0</v>
      </c>
      <c r="X35" s="1">
        <f t="shared" si="5"/>
        <v>0</v>
      </c>
      <c r="Y35" s="1">
        <f t="shared" si="6"/>
        <v>0</v>
      </c>
      <c r="Z35" s="1">
        <f t="shared" si="7"/>
        <v>0</v>
      </c>
      <c r="AA35" s="1">
        <f t="shared" si="8"/>
        <v>0</v>
      </c>
      <c r="AB35" s="1" t="str">
        <f t="shared" si="9"/>
        <v/>
      </c>
    </row>
    <row r="36" spans="3:28" ht="144.75" customHeight="1">
      <c r="C36" s="32" t="s">
        <v>44</v>
      </c>
      <c r="D36" s="223" t="s">
        <v>45</v>
      </c>
      <c r="E36" s="224"/>
      <c r="F36" s="32" t="s">
        <v>80</v>
      </c>
      <c r="G36" s="220" t="s">
        <v>81</v>
      </c>
      <c r="H36" s="221"/>
      <c r="I36" s="221"/>
      <c r="J36" s="221"/>
      <c r="K36" s="222"/>
      <c r="L36" s="154"/>
      <c r="M36" s="62"/>
      <c r="N36" s="62"/>
      <c r="O36" s="63">
        <v>3</v>
      </c>
      <c r="P36" s="63">
        <v>2</v>
      </c>
      <c r="S36" s="1">
        <f t="shared" si="0"/>
        <v>0</v>
      </c>
      <c r="T36" s="1">
        <f t="shared" si="1"/>
        <v>0</v>
      </c>
      <c r="U36" s="1">
        <f t="shared" si="2"/>
        <v>0</v>
      </c>
      <c r="V36" s="1">
        <f t="shared" si="3"/>
        <v>0</v>
      </c>
      <c r="W36" s="1">
        <f t="shared" si="4"/>
        <v>0</v>
      </c>
      <c r="X36" s="1">
        <f t="shared" si="5"/>
        <v>0</v>
      </c>
      <c r="Y36" s="1">
        <f t="shared" si="6"/>
        <v>0</v>
      </c>
      <c r="Z36" s="1">
        <f t="shared" si="7"/>
        <v>0</v>
      </c>
      <c r="AA36" s="1">
        <f t="shared" si="8"/>
        <v>0</v>
      </c>
      <c r="AB36" s="1" t="str">
        <f t="shared" si="9"/>
        <v/>
      </c>
    </row>
    <row r="37" spans="3:28" ht="123.75" customHeight="1">
      <c r="C37" s="32" t="s">
        <v>44</v>
      </c>
      <c r="D37" s="223" t="s">
        <v>45</v>
      </c>
      <c r="E37" s="224"/>
      <c r="F37" s="32" t="s">
        <v>82</v>
      </c>
      <c r="G37" s="220" t="s">
        <v>83</v>
      </c>
      <c r="H37" s="221"/>
      <c r="I37" s="221"/>
      <c r="J37" s="221"/>
      <c r="K37" s="222"/>
      <c r="L37" s="154"/>
      <c r="M37" s="62"/>
      <c r="N37" s="62"/>
      <c r="O37" s="63">
        <v>3</v>
      </c>
      <c r="P37" s="63">
        <v>2</v>
      </c>
      <c r="S37" s="1">
        <f t="shared" si="0"/>
        <v>0</v>
      </c>
      <c r="T37" s="1">
        <f t="shared" si="1"/>
        <v>0</v>
      </c>
      <c r="U37" s="1">
        <f t="shared" si="2"/>
        <v>0</v>
      </c>
      <c r="V37" s="1">
        <f t="shared" si="3"/>
        <v>0</v>
      </c>
      <c r="W37" s="1">
        <f t="shared" si="4"/>
        <v>0</v>
      </c>
      <c r="X37" s="1">
        <f t="shared" si="5"/>
        <v>0</v>
      </c>
      <c r="Y37" s="1">
        <f t="shared" si="6"/>
        <v>0</v>
      </c>
      <c r="Z37" s="1">
        <f t="shared" si="7"/>
        <v>0</v>
      </c>
      <c r="AA37" s="1">
        <f t="shared" si="8"/>
        <v>0</v>
      </c>
      <c r="AB37" s="1" t="str">
        <f t="shared" si="9"/>
        <v/>
      </c>
    </row>
    <row r="38" spans="3:28" ht="141" customHeight="1">
      <c r="C38" s="32" t="s">
        <v>44</v>
      </c>
      <c r="D38" s="223" t="s">
        <v>45</v>
      </c>
      <c r="E38" s="224"/>
      <c r="F38" s="32" t="s">
        <v>84</v>
      </c>
      <c r="G38" s="220" t="s">
        <v>85</v>
      </c>
      <c r="H38" s="221"/>
      <c r="I38" s="221"/>
      <c r="J38" s="221"/>
      <c r="K38" s="222"/>
      <c r="L38" s="154"/>
      <c r="M38" s="62"/>
      <c r="N38" s="62"/>
      <c r="O38" s="63">
        <v>3</v>
      </c>
      <c r="P38" s="63">
        <v>2</v>
      </c>
      <c r="S38" s="1">
        <f t="shared" si="0"/>
        <v>0</v>
      </c>
      <c r="T38" s="1">
        <f t="shared" si="1"/>
        <v>0</v>
      </c>
      <c r="U38" s="1">
        <f t="shared" si="2"/>
        <v>0</v>
      </c>
      <c r="V38" s="1">
        <f t="shared" si="3"/>
        <v>0</v>
      </c>
      <c r="W38" s="1">
        <f t="shared" si="4"/>
        <v>0</v>
      </c>
      <c r="X38" s="1">
        <f t="shared" si="5"/>
        <v>0</v>
      </c>
      <c r="Y38" s="1">
        <f t="shared" si="6"/>
        <v>0</v>
      </c>
      <c r="Z38" s="1">
        <f t="shared" si="7"/>
        <v>0</v>
      </c>
      <c r="AA38" s="1">
        <f t="shared" si="8"/>
        <v>0</v>
      </c>
      <c r="AB38" s="1" t="str">
        <f t="shared" si="9"/>
        <v/>
      </c>
    </row>
    <row r="39" spans="3:28" ht="54.75" customHeight="1">
      <c r="C39" s="32" t="s">
        <v>44</v>
      </c>
      <c r="D39" s="223" t="s">
        <v>45</v>
      </c>
      <c r="E39" s="224"/>
      <c r="F39" s="32" t="s">
        <v>86</v>
      </c>
      <c r="G39" s="220" t="s">
        <v>87</v>
      </c>
      <c r="H39" s="221"/>
      <c r="I39" s="221"/>
      <c r="J39" s="221"/>
      <c r="K39" s="222"/>
      <c r="L39" s="154"/>
      <c r="M39" s="62"/>
      <c r="N39" s="62"/>
      <c r="O39" s="63">
        <v>3</v>
      </c>
      <c r="P39" s="63">
        <v>2</v>
      </c>
      <c r="S39" s="1">
        <f t="shared" si="0"/>
        <v>0</v>
      </c>
      <c r="T39" s="1">
        <f t="shared" si="1"/>
        <v>0</v>
      </c>
      <c r="U39" s="1">
        <f t="shared" si="2"/>
        <v>0</v>
      </c>
      <c r="V39" s="1">
        <f t="shared" si="3"/>
        <v>0</v>
      </c>
      <c r="W39" s="1">
        <f t="shared" si="4"/>
        <v>0</v>
      </c>
      <c r="X39" s="1">
        <f t="shared" si="5"/>
        <v>0</v>
      </c>
      <c r="Y39" s="1">
        <f t="shared" si="6"/>
        <v>0</v>
      </c>
      <c r="Z39" s="1">
        <f t="shared" si="7"/>
        <v>0</v>
      </c>
      <c r="AA39" s="1">
        <f t="shared" si="8"/>
        <v>0</v>
      </c>
      <c r="AB39" s="1" t="str">
        <f t="shared" si="9"/>
        <v/>
      </c>
    </row>
    <row r="40" spans="3:28" ht="167.25" customHeight="1">
      <c r="C40" s="32" t="s">
        <v>44</v>
      </c>
      <c r="D40" s="223" t="s">
        <v>45</v>
      </c>
      <c r="E40" s="224"/>
      <c r="F40" s="32" t="s">
        <v>88</v>
      </c>
      <c r="G40" s="220" t="s">
        <v>89</v>
      </c>
      <c r="H40" s="221"/>
      <c r="I40" s="221"/>
      <c r="J40" s="221"/>
      <c r="K40" s="222"/>
      <c r="L40" s="154"/>
      <c r="M40" s="62"/>
      <c r="N40" s="62"/>
      <c r="O40" s="63">
        <v>3</v>
      </c>
      <c r="P40" s="63">
        <v>2</v>
      </c>
      <c r="S40" s="1">
        <f t="shared" si="0"/>
        <v>0</v>
      </c>
      <c r="T40" s="1">
        <f t="shared" si="1"/>
        <v>0</v>
      </c>
      <c r="U40" s="1">
        <f t="shared" si="2"/>
        <v>0</v>
      </c>
      <c r="V40" s="1">
        <f t="shared" si="3"/>
        <v>0</v>
      </c>
      <c r="W40" s="1">
        <f t="shared" si="4"/>
        <v>0</v>
      </c>
      <c r="X40" s="1">
        <f t="shared" si="5"/>
        <v>0</v>
      </c>
      <c r="Y40" s="1">
        <f t="shared" si="6"/>
        <v>0</v>
      </c>
      <c r="Z40" s="1">
        <f t="shared" si="7"/>
        <v>0</v>
      </c>
      <c r="AA40" s="1">
        <f t="shared" si="8"/>
        <v>0</v>
      </c>
      <c r="AB40" s="1" t="str">
        <f t="shared" si="9"/>
        <v/>
      </c>
    </row>
    <row r="41" spans="3:28" ht="51.75" customHeight="1">
      <c r="C41" s="32" t="s">
        <v>44</v>
      </c>
      <c r="D41" s="223" t="s">
        <v>45</v>
      </c>
      <c r="E41" s="224"/>
      <c r="F41" s="32" t="s">
        <v>90</v>
      </c>
      <c r="G41" s="220" t="s">
        <v>91</v>
      </c>
      <c r="H41" s="221"/>
      <c r="I41" s="221"/>
      <c r="J41" s="221"/>
      <c r="K41" s="222"/>
      <c r="L41" s="154"/>
      <c r="M41" s="62"/>
      <c r="N41" s="62"/>
      <c r="O41" s="63">
        <v>3</v>
      </c>
      <c r="P41" s="63">
        <v>2</v>
      </c>
      <c r="S41" s="1">
        <f t="shared" si="0"/>
        <v>0</v>
      </c>
      <c r="T41" s="1">
        <f t="shared" si="1"/>
        <v>0</v>
      </c>
      <c r="U41" s="1">
        <f t="shared" si="2"/>
        <v>0</v>
      </c>
      <c r="V41" s="1">
        <f t="shared" si="3"/>
        <v>0</v>
      </c>
      <c r="W41" s="1">
        <f t="shared" si="4"/>
        <v>0</v>
      </c>
      <c r="X41" s="1">
        <f t="shared" si="5"/>
        <v>0</v>
      </c>
      <c r="Y41" s="1">
        <f t="shared" si="6"/>
        <v>0</v>
      </c>
      <c r="Z41" s="1">
        <f t="shared" si="7"/>
        <v>0</v>
      </c>
      <c r="AA41" s="1">
        <f t="shared" si="8"/>
        <v>0</v>
      </c>
      <c r="AB41" s="1" t="str">
        <f t="shared" si="9"/>
        <v/>
      </c>
    </row>
    <row r="42" spans="3:28" ht="182.25" customHeight="1">
      <c r="C42" s="32" t="s">
        <v>44</v>
      </c>
      <c r="D42" s="223" t="s">
        <v>45</v>
      </c>
      <c r="E42" s="224"/>
      <c r="F42" s="32" t="s">
        <v>92</v>
      </c>
      <c r="G42" s="220" t="s">
        <v>93</v>
      </c>
      <c r="H42" s="221"/>
      <c r="I42" s="221"/>
      <c r="J42" s="221"/>
      <c r="K42" s="222"/>
      <c r="L42" s="154"/>
      <c r="M42" s="62"/>
      <c r="N42" s="62"/>
      <c r="O42" s="63">
        <v>3</v>
      </c>
      <c r="P42" s="63">
        <v>2</v>
      </c>
      <c r="S42" s="1">
        <f t="shared" si="0"/>
        <v>0</v>
      </c>
      <c r="T42" s="1">
        <f t="shared" si="1"/>
        <v>0</v>
      </c>
      <c r="U42" s="1">
        <f t="shared" si="2"/>
        <v>0</v>
      </c>
      <c r="V42" s="1">
        <f t="shared" si="3"/>
        <v>0</v>
      </c>
      <c r="W42" s="1">
        <f t="shared" si="4"/>
        <v>0</v>
      </c>
      <c r="X42" s="1">
        <f t="shared" si="5"/>
        <v>0</v>
      </c>
      <c r="Y42" s="1">
        <f t="shared" si="6"/>
        <v>0</v>
      </c>
      <c r="Z42" s="1">
        <f t="shared" si="7"/>
        <v>0</v>
      </c>
      <c r="AA42" s="1">
        <f t="shared" si="8"/>
        <v>0</v>
      </c>
      <c r="AB42" s="1" t="str">
        <f t="shared" si="9"/>
        <v/>
      </c>
    </row>
    <row r="43" spans="3:28" ht="261.75" customHeight="1">
      <c r="C43" s="32" t="s">
        <v>44</v>
      </c>
      <c r="D43" s="223" t="s">
        <v>45</v>
      </c>
      <c r="E43" s="224"/>
      <c r="F43" s="32" t="s">
        <v>94</v>
      </c>
      <c r="G43" s="220" t="s">
        <v>95</v>
      </c>
      <c r="H43" s="221"/>
      <c r="I43" s="221"/>
      <c r="J43" s="221"/>
      <c r="K43" s="222"/>
      <c r="L43" s="154"/>
      <c r="M43" s="62"/>
      <c r="N43" s="62"/>
      <c r="O43" s="63">
        <v>3</v>
      </c>
      <c r="P43" s="63">
        <v>2</v>
      </c>
      <c r="S43" s="1">
        <f t="shared" si="0"/>
        <v>0</v>
      </c>
      <c r="T43" s="1">
        <f t="shared" si="1"/>
        <v>0</v>
      </c>
      <c r="U43" s="1">
        <f t="shared" si="2"/>
        <v>0</v>
      </c>
      <c r="V43" s="1">
        <f t="shared" si="3"/>
        <v>0</v>
      </c>
      <c r="W43" s="1">
        <f t="shared" si="4"/>
        <v>0</v>
      </c>
      <c r="X43" s="1">
        <f t="shared" si="5"/>
        <v>0</v>
      </c>
      <c r="Y43" s="1">
        <f t="shared" si="6"/>
        <v>0</v>
      </c>
      <c r="Z43" s="1">
        <f t="shared" si="7"/>
        <v>0</v>
      </c>
      <c r="AA43" s="1">
        <f t="shared" si="8"/>
        <v>0</v>
      </c>
      <c r="AB43" s="1" t="str">
        <f t="shared" si="9"/>
        <v/>
      </c>
    </row>
    <row r="44" spans="3:28" ht="215.25" customHeight="1">
      <c r="C44" s="32" t="s">
        <v>44</v>
      </c>
      <c r="D44" s="223" t="s">
        <v>45</v>
      </c>
      <c r="E44" s="224"/>
      <c r="F44" s="32" t="s">
        <v>96</v>
      </c>
      <c r="G44" s="220" t="s">
        <v>97</v>
      </c>
      <c r="H44" s="221"/>
      <c r="I44" s="221"/>
      <c r="J44" s="221"/>
      <c r="K44" s="222"/>
      <c r="L44" s="154"/>
      <c r="M44" s="62"/>
      <c r="N44" s="62"/>
      <c r="O44" s="63">
        <v>3</v>
      </c>
      <c r="P44" s="63">
        <v>2</v>
      </c>
      <c r="S44" s="1">
        <f t="shared" si="0"/>
        <v>0</v>
      </c>
      <c r="T44" s="1">
        <f t="shared" si="1"/>
        <v>0</v>
      </c>
      <c r="U44" s="1">
        <f t="shared" si="2"/>
        <v>0</v>
      </c>
      <c r="V44" s="1">
        <f t="shared" si="3"/>
        <v>0</v>
      </c>
      <c r="W44" s="1">
        <f t="shared" si="4"/>
        <v>0</v>
      </c>
      <c r="X44" s="1">
        <f t="shared" si="5"/>
        <v>0</v>
      </c>
      <c r="Y44" s="1">
        <f t="shared" si="6"/>
        <v>0</v>
      </c>
      <c r="Z44" s="1">
        <f t="shared" si="7"/>
        <v>0</v>
      </c>
      <c r="AA44" s="1">
        <f t="shared" si="8"/>
        <v>0</v>
      </c>
      <c r="AB44" s="1" t="str">
        <f t="shared" si="9"/>
        <v/>
      </c>
    </row>
    <row r="45" spans="3:28" ht="171" customHeight="1">
      <c r="C45" s="32" t="s">
        <v>44</v>
      </c>
      <c r="D45" s="223" t="s">
        <v>45</v>
      </c>
      <c r="E45" s="224"/>
      <c r="F45" s="32" t="s">
        <v>98</v>
      </c>
      <c r="G45" s="220" t="s">
        <v>99</v>
      </c>
      <c r="H45" s="221"/>
      <c r="I45" s="221"/>
      <c r="J45" s="221"/>
      <c r="K45" s="222"/>
      <c r="L45" s="154"/>
      <c r="M45" s="62"/>
      <c r="N45" s="62"/>
      <c r="O45" s="63">
        <v>3</v>
      </c>
      <c r="P45" s="63">
        <v>2</v>
      </c>
      <c r="S45" s="1">
        <f t="shared" si="0"/>
        <v>0</v>
      </c>
      <c r="T45" s="1">
        <f t="shared" si="1"/>
        <v>0</v>
      </c>
      <c r="U45" s="1">
        <f t="shared" si="2"/>
        <v>0</v>
      </c>
      <c r="V45" s="1">
        <f t="shared" si="3"/>
        <v>0</v>
      </c>
      <c r="W45" s="1">
        <f t="shared" si="4"/>
        <v>0</v>
      </c>
      <c r="X45" s="1">
        <f t="shared" si="5"/>
        <v>0</v>
      </c>
      <c r="Y45" s="1">
        <f t="shared" si="6"/>
        <v>0</v>
      </c>
      <c r="Z45" s="1">
        <f t="shared" si="7"/>
        <v>0</v>
      </c>
      <c r="AA45" s="1">
        <f t="shared" si="8"/>
        <v>0</v>
      </c>
      <c r="AB45" s="1" t="str">
        <f t="shared" si="9"/>
        <v/>
      </c>
    </row>
    <row r="46" spans="3:28" ht="143.25" customHeight="1">
      <c r="C46" s="32" t="s">
        <v>44</v>
      </c>
      <c r="D46" s="223" t="s">
        <v>45</v>
      </c>
      <c r="E46" s="224"/>
      <c r="F46" s="32" t="s">
        <v>100</v>
      </c>
      <c r="G46" s="220" t="s">
        <v>101</v>
      </c>
      <c r="H46" s="221"/>
      <c r="I46" s="221"/>
      <c r="J46" s="221"/>
      <c r="K46" s="222"/>
      <c r="L46" s="154"/>
      <c r="M46" s="62"/>
      <c r="N46" s="62"/>
      <c r="O46" s="63">
        <v>3</v>
      </c>
      <c r="P46" s="63">
        <v>2</v>
      </c>
      <c r="S46" s="1">
        <f t="shared" si="0"/>
        <v>0</v>
      </c>
      <c r="T46" s="1">
        <f t="shared" si="1"/>
        <v>0</v>
      </c>
      <c r="U46" s="1">
        <f t="shared" si="2"/>
        <v>0</v>
      </c>
      <c r="V46" s="1">
        <f t="shared" si="3"/>
        <v>0</v>
      </c>
      <c r="W46" s="1">
        <f t="shared" si="4"/>
        <v>0</v>
      </c>
      <c r="X46" s="1">
        <f t="shared" si="5"/>
        <v>0</v>
      </c>
      <c r="Y46" s="1">
        <f t="shared" si="6"/>
        <v>0</v>
      </c>
      <c r="Z46" s="1">
        <f t="shared" si="7"/>
        <v>0</v>
      </c>
      <c r="AA46" s="1">
        <f t="shared" si="8"/>
        <v>0</v>
      </c>
      <c r="AB46" s="1" t="str">
        <f t="shared" si="9"/>
        <v/>
      </c>
    </row>
    <row r="47" spans="3:28" ht="125.25" customHeight="1">
      <c r="C47" s="32" t="s">
        <v>44</v>
      </c>
      <c r="D47" s="223" t="s">
        <v>45</v>
      </c>
      <c r="E47" s="224"/>
      <c r="F47" s="32" t="s">
        <v>102</v>
      </c>
      <c r="G47" s="220" t="s">
        <v>103</v>
      </c>
      <c r="H47" s="221"/>
      <c r="I47" s="221"/>
      <c r="J47" s="221"/>
      <c r="K47" s="222"/>
      <c r="L47" s="154"/>
      <c r="M47" s="62"/>
      <c r="N47" s="62"/>
      <c r="O47" s="63">
        <v>3</v>
      </c>
      <c r="P47" s="63">
        <v>2</v>
      </c>
      <c r="S47" s="1">
        <f t="shared" si="0"/>
        <v>0</v>
      </c>
      <c r="T47" s="1">
        <f t="shared" si="1"/>
        <v>0</v>
      </c>
      <c r="U47" s="1">
        <f t="shared" si="2"/>
        <v>0</v>
      </c>
      <c r="V47" s="1">
        <f t="shared" si="3"/>
        <v>0</v>
      </c>
      <c r="W47" s="1">
        <f t="shared" si="4"/>
        <v>0</v>
      </c>
      <c r="X47" s="1">
        <f t="shared" si="5"/>
        <v>0</v>
      </c>
      <c r="Y47" s="1">
        <f t="shared" si="6"/>
        <v>0</v>
      </c>
      <c r="Z47" s="1">
        <f t="shared" si="7"/>
        <v>0</v>
      </c>
      <c r="AA47" s="1">
        <f t="shared" si="8"/>
        <v>0</v>
      </c>
      <c r="AB47" s="1" t="str">
        <f t="shared" si="9"/>
        <v/>
      </c>
    </row>
    <row r="48" spans="3:28" ht="90.75" customHeight="1">
      <c r="C48" s="32" t="s">
        <v>44</v>
      </c>
      <c r="D48" s="223" t="s">
        <v>45</v>
      </c>
      <c r="E48" s="224"/>
      <c r="F48" s="32" t="s">
        <v>104</v>
      </c>
      <c r="G48" s="220" t="s">
        <v>105</v>
      </c>
      <c r="H48" s="221"/>
      <c r="I48" s="221"/>
      <c r="J48" s="221"/>
      <c r="K48" s="222"/>
      <c r="L48" s="154"/>
      <c r="M48" s="62"/>
      <c r="N48" s="62"/>
      <c r="O48" s="63">
        <v>3</v>
      </c>
      <c r="P48" s="63">
        <v>2</v>
      </c>
      <c r="S48" s="1">
        <f t="shared" si="0"/>
        <v>0</v>
      </c>
      <c r="T48" s="1">
        <f t="shared" si="1"/>
        <v>0</v>
      </c>
      <c r="U48" s="1">
        <f t="shared" si="2"/>
        <v>0</v>
      </c>
      <c r="V48" s="1">
        <f t="shared" si="3"/>
        <v>0</v>
      </c>
      <c r="W48" s="1">
        <f t="shared" si="4"/>
        <v>0</v>
      </c>
      <c r="X48" s="1">
        <f t="shared" si="5"/>
        <v>0</v>
      </c>
      <c r="Y48" s="1">
        <f t="shared" si="6"/>
        <v>0</v>
      </c>
      <c r="Z48" s="1">
        <f t="shared" si="7"/>
        <v>0</v>
      </c>
      <c r="AA48" s="1">
        <f t="shared" si="8"/>
        <v>0</v>
      </c>
      <c r="AB48" s="1" t="str">
        <f t="shared" si="9"/>
        <v/>
      </c>
    </row>
    <row r="49" spans="3:28" ht="153.75" customHeight="1">
      <c r="C49" s="32" t="s">
        <v>44</v>
      </c>
      <c r="D49" s="223" t="s">
        <v>106</v>
      </c>
      <c r="E49" s="224"/>
      <c r="F49" s="32" t="s">
        <v>107</v>
      </c>
      <c r="G49" s="220" t="s">
        <v>108</v>
      </c>
      <c r="H49" s="221"/>
      <c r="I49" s="221"/>
      <c r="J49" s="221"/>
      <c r="K49" s="222"/>
      <c r="L49" s="154"/>
      <c r="M49" s="62"/>
      <c r="N49" s="62"/>
      <c r="O49" s="63">
        <v>3</v>
      </c>
      <c r="P49" s="63">
        <v>2</v>
      </c>
      <c r="S49" s="1">
        <f t="shared" si="0"/>
        <v>0</v>
      </c>
      <c r="T49" s="1">
        <f t="shared" si="1"/>
        <v>0</v>
      </c>
      <c r="U49" s="1">
        <f t="shared" si="2"/>
        <v>0</v>
      </c>
      <c r="V49" s="1">
        <f t="shared" si="3"/>
        <v>0</v>
      </c>
      <c r="W49" s="1">
        <f t="shared" si="4"/>
        <v>0</v>
      </c>
      <c r="X49" s="1">
        <f t="shared" si="5"/>
        <v>0</v>
      </c>
      <c r="Y49" s="1">
        <f t="shared" si="6"/>
        <v>0</v>
      </c>
      <c r="Z49" s="1">
        <f t="shared" si="7"/>
        <v>0</v>
      </c>
      <c r="AA49" s="1">
        <f t="shared" si="8"/>
        <v>0</v>
      </c>
      <c r="AB49" s="1" t="str">
        <f t="shared" si="9"/>
        <v/>
      </c>
    </row>
    <row r="50" spans="3:28" ht="181.5" customHeight="1">
      <c r="C50" s="331" t="s">
        <v>44</v>
      </c>
      <c r="D50" s="342" t="s">
        <v>106</v>
      </c>
      <c r="E50" s="343"/>
      <c r="F50" s="331" t="s">
        <v>109</v>
      </c>
      <c r="G50" s="346" t="s">
        <v>110</v>
      </c>
      <c r="H50" s="347"/>
      <c r="I50" s="347"/>
      <c r="J50" s="347"/>
      <c r="K50" s="348"/>
      <c r="L50" s="183"/>
      <c r="M50" s="287"/>
      <c r="N50" s="287"/>
      <c r="O50" s="340">
        <v>3</v>
      </c>
      <c r="P50" s="340">
        <v>2</v>
      </c>
      <c r="R50" s="186"/>
      <c r="S50" s="1">
        <f t="shared" si="0"/>
        <v>0</v>
      </c>
      <c r="T50" s="1">
        <f t="shared" si="1"/>
        <v>0</v>
      </c>
      <c r="U50" s="1">
        <f t="shared" si="2"/>
        <v>0</v>
      </c>
      <c r="V50" s="1">
        <f t="shared" si="3"/>
        <v>0</v>
      </c>
      <c r="W50" s="1">
        <f t="shared" si="4"/>
        <v>0</v>
      </c>
      <c r="X50" s="1">
        <f t="shared" si="5"/>
        <v>0</v>
      </c>
      <c r="Y50" s="1">
        <f t="shared" si="6"/>
        <v>0</v>
      </c>
      <c r="Z50" s="1">
        <f t="shared" si="7"/>
        <v>0</v>
      </c>
      <c r="AA50" s="1">
        <f>IF(AND(OR($M50="x",$N50="x"),$O50=3,$P50=1),1,0)</f>
        <v>0</v>
      </c>
      <c r="AB50" s="1" t="str">
        <f>IF(OR(M50="X",N50="X"),_xlfn.CONCAT(F50,";"),"")</f>
        <v/>
      </c>
    </row>
    <row r="51" spans="3:28" ht="396.75" customHeight="1">
      <c r="C51" s="332"/>
      <c r="D51" s="344"/>
      <c r="E51" s="345"/>
      <c r="F51" s="332"/>
      <c r="G51" s="349"/>
      <c r="H51" s="350"/>
      <c r="I51" s="350"/>
      <c r="J51" s="350"/>
      <c r="K51" s="351"/>
      <c r="L51" s="184" t="str">
        <f>IF(L50="","",L50)</f>
        <v/>
      </c>
      <c r="M51" s="288"/>
      <c r="N51" s="288"/>
      <c r="O51" s="341"/>
      <c r="P51" s="341"/>
      <c r="R51" s="185" t="s">
        <v>111</v>
      </c>
    </row>
    <row r="52" spans="3:28" ht="90.75" customHeight="1">
      <c r="C52" s="32" t="s">
        <v>44</v>
      </c>
      <c r="D52" s="223" t="s">
        <v>106</v>
      </c>
      <c r="E52" s="224"/>
      <c r="F52" s="32" t="s">
        <v>112</v>
      </c>
      <c r="G52" s="220" t="s">
        <v>113</v>
      </c>
      <c r="H52" s="221"/>
      <c r="I52" s="221"/>
      <c r="J52" s="221"/>
      <c r="K52" s="222"/>
      <c r="L52" s="154"/>
      <c r="M52" s="62"/>
      <c r="N52" s="62"/>
      <c r="O52" s="63">
        <v>3</v>
      </c>
      <c r="P52" s="63">
        <v>2</v>
      </c>
      <c r="S52" s="1">
        <f t="shared" si="0"/>
        <v>0</v>
      </c>
      <c r="T52" s="1">
        <f t="shared" si="1"/>
        <v>0</v>
      </c>
      <c r="U52" s="1">
        <f t="shared" si="2"/>
        <v>0</v>
      </c>
      <c r="V52" s="1">
        <f t="shared" si="3"/>
        <v>0</v>
      </c>
      <c r="W52" s="1">
        <f t="shared" si="4"/>
        <v>0</v>
      </c>
      <c r="X52" s="1">
        <f t="shared" si="5"/>
        <v>0</v>
      </c>
      <c r="Y52" s="1">
        <f t="shared" si="6"/>
        <v>0</v>
      </c>
      <c r="Z52" s="1">
        <f t="shared" si="7"/>
        <v>0</v>
      </c>
      <c r="AA52" s="1">
        <f t="shared" si="8"/>
        <v>0</v>
      </c>
      <c r="AB52" s="1" t="str">
        <f t="shared" si="9"/>
        <v/>
      </c>
    </row>
    <row r="53" spans="3:28" ht="299.25" customHeight="1">
      <c r="C53" s="32" t="s">
        <v>44</v>
      </c>
      <c r="D53" s="223" t="s">
        <v>106</v>
      </c>
      <c r="E53" s="224"/>
      <c r="F53" s="32" t="s">
        <v>114</v>
      </c>
      <c r="G53" s="220" t="s">
        <v>115</v>
      </c>
      <c r="H53" s="221"/>
      <c r="I53" s="221"/>
      <c r="J53" s="221"/>
      <c r="K53" s="222"/>
      <c r="L53" s="154"/>
      <c r="M53" s="62"/>
      <c r="N53" s="62"/>
      <c r="O53" s="63">
        <v>3</v>
      </c>
      <c r="P53" s="63">
        <v>2</v>
      </c>
      <c r="S53" s="1">
        <f t="shared" si="0"/>
        <v>0</v>
      </c>
      <c r="T53" s="1">
        <f t="shared" si="1"/>
        <v>0</v>
      </c>
      <c r="U53" s="1">
        <f t="shared" si="2"/>
        <v>0</v>
      </c>
      <c r="V53" s="1">
        <f t="shared" si="3"/>
        <v>0</v>
      </c>
      <c r="W53" s="1">
        <f t="shared" si="4"/>
        <v>0</v>
      </c>
      <c r="X53" s="1">
        <f t="shared" si="5"/>
        <v>0</v>
      </c>
      <c r="Y53" s="1">
        <f t="shared" si="6"/>
        <v>0</v>
      </c>
      <c r="Z53" s="1">
        <f t="shared" si="7"/>
        <v>0</v>
      </c>
      <c r="AA53" s="1">
        <f t="shared" si="8"/>
        <v>0</v>
      </c>
      <c r="AB53" s="1" t="str">
        <f t="shared" si="9"/>
        <v/>
      </c>
    </row>
    <row r="54" spans="3:28" ht="90.75" customHeight="1">
      <c r="C54" s="32" t="s">
        <v>44</v>
      </c>
      <c r="D54" s="223" t="s">
        <v>106</v>
      </c>
      <c r="E54" s="224"/>
      <c r="F54" s="32" t="s">
        <v>116</v>
      </c>
      <c r="G54" s="220" t="s">
        <v>117</v>
      </c>
      <c r="H54" s="221"/>
      <c r="I54" s="221"/>
      <c r="J54" s="221"/>
      <c r="K54" s="222"/>
      <c r="L54" s="154"/>
      <c r="M54" s="62"/>
      <c r="N54" s="62"/>
      <c r="O54" s="63">
        <v>3</v>
      </c>
      <c r="P54" s="63">
        <v>2</v>
      </c>
      <c r="S54" s="1">
        <f t="shared" si="0"/>
        <v>0</v>
      </c>
      <c r="T54" s="1">
        <f t="shared" si="1"/>
        <v>0</v>
      </c>
      <c r="U54" s="1">
        <f t="shared" si="2"/>
        <v>0</v>
      </c>
      <c r="V54" s="1">
        <f t="shared" si="3"/>
        <v>0</v>
      </c>
      <c r="W54" s="1">
        <f t="shared" si="4"/>
        <v>0</v>
      </c>
      <c r="X54" s="1">
        <f t="shared" si="5"/>
        <v>0</v>
      </c>
      <c r="Y54" s="1">
        <f t="shared" si="6"/>
        <v>0</v>
      </c>
      <c r="Z54" s="1">
        <f t="shared" si="7"/>
        <v>0</v>
      </c>
      <c r="AA54" s="1">
        <f t="shared" si="8"/>
        <v>0</v>
      </c>
      <c r="AB54" s="1" t="str">
        <f t="shared" si="9"/>
        <v/>
      </c>
    </row>
    <row r="55" spans="3:28" ht="90.75" customHeight="1">
      <c r="C55" s="32" t="s">
        <v>44</v>
      </c>
      <c r="D55" s="223" t="s">
        <v>106</v>
      </c>
      <c r="E55" s="224"/>
      <c r="F55" s="32" t="s">
        <v>118</v>
      </c>
      <c r="G55" s="220" t="s">
        <v>119</v>
      </c>
      <c r="H55" s="221"/>
      <c r="I55" s="221"/>
      <c r="J55" s="221"/>
      <c r="K55" s="222"/>
      <c r="L55" s="154"/>
      <c r="M55" s="62"/>
      <c r="N55" s="62"/>
      <c r="O55" s="63">
        <v>3</v>
      </c>
      <c r="P55" s="63">
        <v>2</v>
      </c>
      <c r="S55" s="1">
        <f t="shared" si="0"/>
        <v>0</v>
      </c>
      <c r="T55" s="1">
        <f t="shared" si="1"/>
        <v>0</v>
      </c>
      <c r="U55" s="1">
        <f t="shared" si="2"/>
        <v>0</v>
      </c>
      <c r="V55" s="1">
        <f t="shared" si="3"/>
        <v>0</v>
      </c>
      <c r="W55" s="1">
        <f t="shared" si="4"/>
        <v>0</v>
      </c>
      <c r="X55" s="1">
        <f t="shared" si="5"/>
        <v>0</v>
      </c>
      <c r="Y55" s="1">
        <f t="shared" si="6"/>
        <v>0</v>
      </c>
      <c r="Z55" s="1">
        <f t="shared" si="7"/>
        <v>0</v>
      </c>
      <c r="AA55" s="1">
        <f t="shared" si="8"/>
        <v>0</v>
      </c>
      <c r="AB55" s="1" t="str">
        <f t="shared" si="9"/>
        <v/>
      </c>
    </row>
    <row r="56" spans="3:28" ht="156" customHeight="1">
      <c r="C56" s="32" t="s">
        <v>44</v>
      </c>
      <c r="D56" s="223" t="s">
        <v>106</v>
      </c>
      <c r="E56" s="224"/>
      <c r="F56" s="32" t="s">
        <v>120</v>
      </c>
      <c r="G56" s="220" t="s">
        <v>121</v>
      </c>
      <c r="H56" s="221"/>
      <c r="I56" s="221"/>
      <c r="J56" s="221"/>
      <c r="K56" s="222"/>
      <c r="L56" s="154"/>
      <c r="M56" s="62"/>
      <c r="N56" s="62"/>
      <c r="O56" s="63">
        <v>3</v>
      </c>
      <c r="P56" s="63">
        <v>2</v>
      </c>
      <c r="S56" s="1">
        <f t="shared" si="0"/>
        <v>0</v>
      </c>
      <c r="T56" s="1">
        <f t="shared" si="1"/>
        <v>0</v>
      </c>
      <c r="U56" s="1">
        <f t="shared" si="2"/>
        <v>0</v>
      </c>
      <c r="V56" s="1">
        <f t="shared" si="3"/>
        <v>0</v>
      </c>
      <c r="W56" s="1">
        <f t="shared" si="4"/>
        <v>0</v>
      </c>
      <c r="X56" s="1">
        <f t="shared" si="5"/>
        <v>0</v>
      </c>
      <c r="Y56" s="1">
        <f t="shared" si="6"/>
        <v>0</v>
      </c>
      <c r="Z56" s="1">
        <f t="shared" si="7"/>
        <v>0</v>
      </c>
      <c r="AA56" s="1">
        <f t="shared" si="8"/>
        <v>0</v>
      </c>
      <c r="AB56" s="1" t="str">
        <f t="shared" si="9"/>
        <v/>
      </c>
    </row>
    <row r="57" spans="3:28" ht="192" customHeight="1">
      <c r="C57" s="32" t="s">
        <v>44</v>
      </c>
      <c r="D57" s="223" t="s">
        <v>106</v>
      </c>
      <c r="E57" s="224"/>
      <c r="F57" s="32" t="s">
        <v>122</v>
      </c>
      <c r="G57" s="220" t="s">
        <v>123</v>
      </c>
      <c r="H57" s="221"/>
      <c r="I57" s="221"/>
      <c r="J57" s="221"/>
      <c r="K57" s="222"/>
      <c r="L57" s="154"/>
      <c r="M57" s="62"/>
      <c r="N57" s="62"/>
      <c r="O57" s="63">
        <v>3</v>
      </c>
      <c r="P57" s="63">
        <v>2</v>
      </c>
      <c r="S57" s="1">
        <f t="shared" si="0"/>
        <v>0</v>
      </c>
      <c r="T57" s="1">
        <f t="shared" si="1"/>
        <v>0</v>
      </c>
      <c r="U57" s="1">
        <f t="shared" si="2"/>
        <v>0</v>
      </c>
      <c r="V57" s="1">
        <f t="shared" si="3"/>
        <v>0</v>
      </c>
      <c r="W57" s="1">
        <f t="shared" si="4"/>
        <v>0</v>
      </c>
      <c r="X57" s="1">
        <f t="shared" si="5"/>
        <v>0</v>
      </c>
      <c r="Y57" s="1">
        <f t="shared" si="6"/>
        <v>0</v>
      </c>
      <c r="Z57" s="1">
        <f t="shared" si="7"/>
        <v>0</v>
      </c>
      <c r="AA57" s="1">
        <f t="shared" si="8"/>
        <v>0</v>
      </c>
      <c r="AB57" s="1" t="str">
        <f t="shared" si="9"/>
        <v/>
      </c>
    </row>
    <row r="58" spans="3:28" ht="136.5" customHeight="1">
      <c r="C58" s="32" t="s">
        <v>44</v>
      </c>
      <c r="D58" s="223" t="s">
        <v>106</v>
      </c>
      <c r="E58" s="224"/>
      <c r="F58" s="32" t="s">
        <v>124</v>
      </c>
      <c r="G58" s="220" t="s">
        <v>125</v>
      </c>
      <c r="H58" s="221"/>
      <c r="I58" s="221"/>
      <c r="J58" s="221"/>
      <c r="K58" s="222"/>
      <c r="L58" s="154"/>
      <c r="M58" s="62"/>
      <c r="N58" s="62"/>
      <c r="O58" s="63">
        <v>3</v>
      </c>
      <c r="P58" s="63">
        <v>2</v>
      </c>
      <c r="S58" s="1">
        <f t="shared" si="0"/>
        <v>0</v>
      </c>
      <c r="T58" s="1">
        <f t="shared" si="1"/>
        <v>0</v>
      </c>
      <c r="U58" s="1">
        <f t="shared" si="2"/>
        <v>0</v>
      </c>
      <c r="V58" s="1">
        <f t="shared" si="3"/>
        <v>0</v>
      </c>
      <c r="W58" s="1">
        <f t="shared" si="4"/>
        <v>0</v>
      </c>
      <c r="X58" s="1">
        <f t="shared" si="5"/>
        <v>0</v>
      </c>
      <c r="Y58" s="1">
        <f t="shared" si="6"/>
        <v>0</v>
      </c>
      <c r="Z58" s="1">
        <f t="shared" si="7"/>
        <v>0</v>
      </c>
      <c r="AA58" s="1">
        <f t="shared" si="8"/>
        <v>0</v>
      </c>
      <c r="AB58" s="1" t="str">
        <f t="shared" si="9"/>
        <v/>
      </c>
    </row>
    <row r="59" spans="3:28" ht="173.25" customHeight="1">
      <c r="C59" s="32" t="s">
        <v>44</v>
      </c>
      <c r="D59" s="223" t="s">
        <v>106</v>
      </c>
      <c r="E59" s="224"/>
      <c r="F59" s="32" t="s">
        <v>126</v>
      </c>
      <c r="G59" s="220" t="s">
        <v>127</v>
      </c>
      <c r="H59" s="221"/>
      <c r="I59" s="221"/>
      <c r="J59" s="221"/>
      <c r="K59" s="222"/>
      <c r="L59" s="154"/>
      <c r="M59" s="62"/>
      <c r="N59" s="62"/>
      <c r="O59" s="63">
        <v>3</v>
      </c>
      <c r="P59" s="63">
        <v>2</v>
      </c>
      <c r="S59" s="1">
        <f t="shared" si="0"/>
        <v>0</v>
      </c>
      <c r="T59" s="1">
        <f t="shared" si="1"/>
        <v>0</v>
      </c>
      <c r="U59" s="1">
        <f t="shared" si="2"/>
        <v>0</v>
      </c>
      <c r="V59" s="1">
        <f t="shared" si="3"/>
        <v>0</v>
      </c>
      <c r="W59" s="1">
        <f t="shared" si="4"/>
        <v>0</v>
      </c>
      <c r="X59" s="1">
        <f t="shared" si="5"/>
        <v>0</v>
      </c>
      <c r="Y59" s="1">
        <f t="shared" si="6"/>
        <v>0</v>
      </c>
      <c r="Z59" s="1">
        <f t="shared" si="7"/>
        <v>0</v>
      </c>
      <c r="AA59" s="1">
        <f t="shared" si="8"/>
        <v>0</v>
      </c>
      <c r="AB59" s="1" t="str">
        <f t="shared" si="9"/>
        <v/>
      </c>
    </row>
    <row r="60" spans="3:28" ht="105.75" customHeight="1">
      <c r="C60" s="32" t="s">
        <v>44</v>
      </c>
      <c r="D60" s="223" t="s">
        <v>128</v>
      </c>
      <c r="E60" s="224"/>
      <c r="F60" s="32" t="s">
        <v>129</v>
      </c>
      <c r="G60" s="220" t="s">
        <v>130</v>
      </c>
      <c r="H60" s="221"/>
      <c r="I60" s="221"/>
      <c r="J60" s="221"/>
      <c r="K60" s="222"/>
      <c r="L60" s="154"/>
      <c r="M60" s="62"/>
      <c r="N60" s="62"/>
      <c r="O60" s="63">
        <v>3</v>
      </c>
      <c r="P60" s="63">
        <v>2</v>
      </c>
      <c r="S60" s="1">
        <f t="shared" si="0"/>
        <v>0</v>
      </c>
      <c r="T60" s="1">
        <f t="shared" si="1"/>
        <v>0</v>
      </c>
      <c r="U60" s="1">
        <f t="shared" si="2"/>
        <v>0</v>
      </c>
      <c r="V60" s="1">
        <f t="shared" si="3"/>
        <v>0</v>
      </c>
      <c r="W60" s="1">
        <f t="shared" si="4"/>
        <v>0</v>
      </c>
      <c r="X60" s="1">
        <f t="shared" si="5"/>
        <v>0</v>
      </c>
      <c r="Y60" s="1">
        <f t="shared" si="6"/>
        <v>0</v>
      </c>
      <c r="Z60" s="1">
        <f t="shared" si="7"/>
        <v>0</v>
      </c>
      <c r="AA60" s="1">
        <f t="shared" si="8"/>
        <v>0</v>
      </c>
      <c r="AB60" s="1" t="str">
        <f t="shared" si="9"/>
        <v/>
      </c>
    </row>
    <row r="61" spans="3:28" ht="173.25" customHeight="1">
      <c r="C61" s="32" t="s">
        <v>44</v>
      </c>
      <c r="D61" s="223" t="s">
        <v>128</v>
      </c>
      <c r="E61" s="224"/>
      <c r="F61" s="32" t="s">
        <v>131</v>
      </c>
      <c r="G61" s="220" t="s">
        <v>132</v>
      </c>
      <c r="H61" s="221"/>
      <c r="I61" s="221"/>
      <c r="J61" s="221"/>
      <c r="K61" s="222"/>
      <c r="L61" s="154"/>
      <c r="M61" s="62"/>
      <c r="N61" s="62"/>
      <c r="O61" s="63">
        <v>3</v>
      </c>
      <c r="P61" s="63">
        <v>2</v>
      </c>
      <c r="S61" s="1">
        <f t="shared" si="0"/>
        <v>0</v>
      </c>
      <c r="T61" s="1">
        <f t="shared" si="1"/>
        <v>0</v>
      </c>
      <c r="U61" s="1">
        <f t="shared" si="2"/>
        <v>0</v>
      </c>
      <c r="V61" s="1">
        <f t="shared" si="3"/>
        <v>0</v>
      </c>
      <c r="W61" s="1">
        <f t="shared" si="4"/>
        <v>0</v>
      </c>
      <c r="X61" s="1">
        <f t="shared" si="5"/>
        <v>0</v>
      </c>
      <c r="Y61" s="1">
        <f t="shared" si="6"/>
        <v>0</v>
      </c>
      <c r="Z61" s="1">
        <f t="shared" si="7"/>
        <v>0</v>
      </c>
      <c r="AA61" s="1">
        <f t="shared" si="8"/>
        <v>0</v>
      </c>
      <c r="AB61" s="1" t="str">
        <f t="shared" si="9"/>
        <v/>
      </c>
    </row>
    <row r="62" spans="3:28" ht="154.5" customHeight="1">
      <c r="C62" s="32" t="s">
        <v>44</v>
      </c>
      <c r="D62" s="223" t="s">
        <v>128</v>
      </c>
      <c r="E62" s="224"/>
      <c r="F62" s="32" t="s">
        <v>133</v>
      </c>
      <c r="G62" s="220" t="s">
        <v>134</v>
      </c>
      <c r="H62" s="221"/>
      <c r="I62" s="221"/>
      <c r="J62" s="221"/>
      <c r="K62" s="222"/>
      <c r="L62" s="154"/>
      <c r="M62" s="62"/>
      <c r="N62" s="62"/>
      <c r="O62" s="63">
        <v>3</v>
      </c>
      <c r="P62" s="63">
        <v>2</v>
      </c>
      <c r="S62" s="1">
        <f t="shared" si="0"/>
        <v>0</v>
      </c>
      <c r="T62" s="1">
        <f t="shared" si="1"/>
        <v>0</v>
      </c>
      <c r="U62" s="1">
        <f t="shared" si="2"/>
        <v>0</v>
      </c>
      <c r="V62" s="1">
        <f t="shared" si="3"/>
        <v>0</v>
      </c>
      <c r="W62" s="1">
        <f t="shared" si="4"/>
        <v>0</v>
      </c>
      <c r="X62" s="1">
        <f t="shared" si="5"/>
        <v>0</v>
      </c>
      <c r="Y62" s="1">
        <f t="shared" si="6"/>
        <v>0</v>
      </c>
      <c r="Z62" s="1">
        <f t="shared" si="7"/>
        <v>0</v>
      </c>
      <c r="AA62" s="1">
        <f t="shared" si="8"/>
        <v>0</v>
      </c>
      <c r="AB62" s="1" t="str">
        <f t="shared" si="9"/>
        <v/>
      </c>
    </row>
    <row r="63" spans="3:28" ht="81.75" customHeight="1">
      <c r="C63" s="32" t="s">
        <v>44</v>
      </c>
      <c r="D63" s="223" t="s">
        <v>128</v>
      </c>
      <c r="E63" s="224"/>
      <c r="F63" s="32" t="s">
        <v>135</v>
      </c>
      <c r="G63" s="220" t="s">
        <v>136</v>
      </c>
      <c r="H63" s="221"/>
      <c r="I63" s="221"/>
      <c r="J63" s="221"/>
      <c r="K63" s="222"/>
      <c r="L63" s="154"/>
      <c r="M63" s="62"/>
      <c r="N63" s="62"/>
      <c r="O63" s="63">
        <v>3</v>
      </c>
      <c r="P63" s="63">
        <v>2</v>
      </c>
      <c r="S63" s="1">
        <f t="shared" si="0"/>
        <v>0</v>
      </c>
      <c r="T63" s="1">
        <f t="shared" si="1"/>
        <v>0</v>
      </c>
      <c r="U63" s="1">
        <f t="shared" si="2"/>
        <v>0</v>
      </c>
      <c r="V63" s="1">
        <f t="shared" si="3"/>
        <v>0</v>
      </c>
      <c r="W63" s="1">
        <f t="shared" si="4"/>
        <v>0</v>
      </c>
      <c r="X63" s="1">
        <f t="shared" si="5"/>
        <v>0</v>
      </c>
      <c r="Y63" s="1">
        <f t="shared" si="6"/>
        <v>0</v>
      </c>
      <c r="Z63" s="1">
        <f t="shared" si="7"/>
        <v>0</v>
      </c>
      <c r="AA63" s="1">
        <f t="shared" si="8"/>
        <v>0</v>
      </c>
      <c r="AB63" s="1" t="str">
        <f t="shared" si="9"/>
        <v/>
      </c>
    </row>
    <row r="64" spans="3:28" ht="173.25" customHeight="1">
      <c r="C64" s="32" t="s">
        <v>44</v>
      </c>
      <c r="D64" s="223" t="s">
        <v>128</v>
      </c>
      <c r="E64" s="224"/>
      <c r="F64" s="32" t="s">
        <v>137</v>
      </c>
      <c r="G64" s="220" t="s">
        <v>138</v>
      </c>
      <c r="H64" s="221"/>
      <c r="I64" s="221"/>
      <c r="J64" s="221"/>
      <c r="K64" s="222"/>
      <c r="L64" s="154"/>
      <c r="M64" s="62"/>
      <c r="N64" s="62"/>
      <c r="O64" s="63">
        <v>3</v>
      </c>
      <c r="P64" s="63">
        <v>2</v>
      </c>
      <c r="S64" s="1">
        <f t="shared" si="0"/>
        <v>0</v>
      </c>
      <c r="T64" s="1">
        <f t="shared" si="1"/>
        <v>0</v>
      </c>
      <c r="U64" s="1">
        <f t="shared" si="2"/>
        <v>0</v>
      </c>
      <c r="V64" s="1">
        <f t="shared" si="3"/>
        <v>0</v>
      </c>
      <c r="W64" s="1">
        <f t="shared" si="4"/>
        <v>0</v>
      </c>
      <c r="X64" s="1">
        <f t="shared" si="5"/>
        <v>0</v>
      </c>
      <c r="Y64" s="1">
        <f t="shared" si="6"/>
        <v>0</v>
      </c>
      <c r="Z64" s="1">
        <f t="shared" si="7"/>
        <v>0</v>
      </c>
      <c r="AA64" s="1">
        <f t="shared" si="8"/>
        <v>0</v>
      </c>
      <c r="AB64" s="1" t="str">
        <f t="shared" si="9"/>
        <v/>
      </c>
    </row>
    <row r="65" spans="3:28" ht="173.25" customHeight="1">
      <c r="C65" s="32" t="s">
        <v>44</v>
      </c>
      <c r="D65" s="223" t="s">
        <v>128</v>
      </c>
      <c r="E65" s="224"/>
      <c r="F65" s="32" t="s">
        <v>139</v>
      </c>
      <c r="G65" s="220" t="s">
        <v>140</v>
      </c>
      <c r="H65" s="221"/>
      <c r="I65" s="221"/>
      <c r="J65" s="221"/>
      <c r="K65" s="222"/>
      <c r="L65" s="154"/>
      <c r="M65" s="62"/>
      <c r="N65" s="62"/>
      <c r="O65" s="63">
        <v>3</v>
      </c>
      <c r="P65" s="63">
        <v>2</v>
      </c>
      <c r="S65" s="1">
        <f t="shared" si="0"/>
        <v>0</v>
      </c>
      <c r="T65" s="1">
        <f t="shared" si="1"/>
        <v>0</v>
      </c>
      <c r="U65" s="1">
        <f t="shared" si="2"/>
        <v>0</v>
      </c>
      <c r="V65" s="1">
        <f t="shared" si="3"/>
        <v>0</v>
      </c>
      <c r="W65" s="1">
        <f t="shared" si="4"/>
        <v>0</v>
      </c>
      <c r="X65" s="1">
        <f t="shared" si="5"/>
        <v>0</v>
      </c>
      <c r="Y65" s="1">
        <f t="shared" si="6"/>
        <v>0</v>
      </c>
      <c r="Z65" s="1">
        <f t="shared" si="7"/>
        <v>0</v>
      </c>
      <c r="AA65" s="1">
        <f t="shared" si="8"/>
        <v>0</v>
      </c>
      <c r="AB65" s="1" t="str">
        <f t="shared" si="9"/>
        <v/>
      </c>
    </row>
    <row r="66" spans="3:28" ht="147" customHeight="1">
      <c r="C66" s="32" t="s">
        <v>44</v>
      </c>
      <c r="D66" s="223" t="s">
        <v>141</v>
      </c>
      <c r="E66" s="224"/>
      <c r="F66" s="32" t="s">
        <v>142</v>
      </c>
      <c r="G66" s="220" t="s">
        <v>143</v>
      </c>
      <c r="H66" s="221"/>
      <c r="I66" s="221"/>
      <c r="J66" s="221"/>
      <c r="K66" s="222"/>
      <c r="L66" s="154"/>
      <c r="M66" s="62"/>
      <c r="N66" s="62"/>
      <c r="O66" s="63">
        <v>3</v>
      </c>
      <c r="P66" s="63">
        <v>2</v>
      </c>
      <c r="S66" s="1">
        <f t="shared" si="0"/>
        <v>0</v>
      </c>
      <c r="T66" s="1">
        <f t="shared" si="1"/>
        <v>0</v>
      </c>
      <c r="U66" s="1">
        <f t="shared" si="2"/>
        <v>0</v>
      </c>
      <c r="V66" s="1">
        <f t="shared" si="3"/>
        <v>0</v>
      </c>
      <c r="W66" s="1">
        <f t="shared" si="4"/>
        <v>0</v>
      </c>
      <c r="X66" s="1">
        <f t="shared" si="5"/>
        <v>0</v>
      </c>
      <c r="Y66" s="1">
        <f t="shared" si="6"/>
        <v>0</v>
      </c>
      <c r="Z66" s="1">
        <f t="shared" si="7"/>
        <v>0</v>
      </c>
      <c r="AA66" s="1">
        <f t="shared" si="8"/>
        <v>0</v>
      </c>
      <c r="AB66" s="1" t="str">
        <f t="shared" si="9"/>
        <v/>
      </c>
    </row>
    <row r="67" spans="3:28" ht="128.25" customHeight="1">
      <c r="C67" s="32" t="s">
        <v>44</v>
      </c>
      <c r="D67" s="223" t="s">
        <v>141</v>
      </c>
      <c r="E67" s="224"/>
      <c r="F67" s="32" t="s">
        <v>144</v>
      </c>
      <c r="G67" s="220" t="s">
        <v>145</v>
      </c>
      <c r="H67" s="221"/>
      <c r="I67" s="221"/>
      <c r="J67" s="221"/>
      <c r="K67" s="222"/>
      <c r="L67" s="154"/>
      <c r="M67" s="62"/>
      <c r="N67" s="62"/>
      <c r="O67" s="63">
        <v>3</v>
      </c>
      <c r="P67" s="63">
        <v>2</v>
      </c>
      <c r="S67" s="1">
        <f t="shared" si="0"/>
        <v>0</v>
      </c>
      <c r="T67" s="1">
        <f t="shared" si="1"/>
        <v>0</v>
      </c>
      <c r="U67" s="1">
        <f t="shared" si="2"/>
        <v>0</v>
      </c>
      <c r="V67" s="1">
        <f t="shared" si="3"/>
        <v>0</v>
      </c>
      <c r="W67" s="1">
        <f t="shared" si="4"/>
        <v>0</v>
      </c>
      <c r="X67" s="1">
        <f t="shared" si="5"/>
        <v>0</v>
      </c>
      <c r="Y67" s="1">
        <f t="shared" si="6"/>
        <v>0</v>
      </c>
      <c r="Z67" s="1">
        <f t="shared" si="7"/>
        <v>0</v>
      </c>
      <c r="AA67" s="1">
        <f t="shared" si="8"/>
        <v>0</v>
      </c>
      <c r="AB67" s="1" t="str">
        <f t="shared" si="9"/>
        <v/>
      </c>
    </row>
    <row r="68" spans="3:28" ht="145.5" customHeight="1">
      <c r="C68" s="32" t="s">
        <v>44</v>
      </c>
      <c r="D68" s="223" t="s">
        <v>141</v>
      </c>
      <c r="E68" s="224"/>
      <c r="F68" s="32" t="s">
        <v>146</v>
      </c>
      <c r="G68" s="220" t="s">
        <v>134</v>
      </c>
      <c r="H68" s="221"/>
      <c r="I68" s="221"/>
      <c r="J68" s="221"/>
      <c r="K68" s="222"/>
      <c r="L68" s="154"/>
      <c r="M68" s="62"/>
      <c r="N68" s="62"/>
      <c r="O68" s="63">
        <v>3</v>
      </c>
      <c r="P68" s="63">
        <v>2</v>
      </c>
      <c r="S68" s="1">
        <f t="shared" si="0"/>
        <v>0</v>
      </c>
      <c r="T68" s="1">
        <f t="shared" si="1"/>
        <v>0</v>
      </c>
      <c r="U68" s="1">
        <f t="shared" si="2"/>
        <v>0</v>
      </c>
      <c r="V68" s="1">
        <f t="shared" si="3"/>
        <v>0</v>
      </c>
      <c r="W68" s="1">
        <f t="shared" si="4"/>
        <v>0</v>
      </c>
      <c r="X68" s="1">
        <f t="shared" si="5"/>
        <v>0</v>
      </c>
      <c r="Y68" s="1">
        <f t="shared" si="6"/>
        <v>0</v>
      </c>
      <c r="Z68" s="1">
        <f t="shared" si="7"/>
        <v>0</v>
      </c>
      <c r="AA68" s="1">
        <f t="shared" si="8"/>
        <v>0</v>
      </c>
      <c r="AB68" s="1" t="str">
        <f t="shared" si="9"/>
        <v/>
      </c>
    </row>
    <row r="69" spans="3:28" ht="83.25" customHeight="1">
      <c r="C69" s="32" t="s">
        <v>44</v>
      </c>
      <c r="D69" s="223" t="s">
        <v>141</v>
      </c>
      <c r="E69" s="224"/>
      <c r="F69" s="32" t="s">
        <v>147</v>
      </c>
      <c r="G69" s="220" t="s">
        <v>117</v>
      </c>
      <c r="H69" s="221"/>
      <c r="I69" s="221"/>
      <c r="J69" s="221"/>
      <c r="K69" s="222"/>
      <c r="L69" s="154"/>
      <c r="M69" s="62"/>
      <c r="N69" s="62"/>
      <c r="O69" s="63">
        <v>3</v>
      </c>
      <c r="P69" s="63">
        <v>2</v>
      </c>
      <c r="S69" s="1">
        <f t="shared" si="0"/>
        <v>0</v>
      </c>
      <c r="T69" s="1">
        <f t="shared" si="1"/>
        <v>0</v>
      </c>
      <c r="U69" s="1">
        <f t="shared" si="2"/>
        <v>0</v>
      </c>
      <c r="V69" s="1">
        <f t="shared" si="3"/>
        <v>0</v>
      </c>
      <c r="W69" s="1">
        <f t="shared" si="4"/>
        <v>0</v>
      </c>
      <c r="X69" s="1">
        <f t="shared" si="5"/>
        <v>0</v>
      </c>
      <c r="Y69" s="1">
        <f t="shared" si="6"/>
        <v>0</v>
      </c>
      <c r="Z69" s="1">
        <f t="shared" si="7"/>
        <v>0</v>
      </c>
      <c r="AA69" s="1">
        <f t="shared" si="8"/>
        <v>0</v>
      </c>
      <c r="AB69" s="1" t="str">
        <f t="shared" si="9"/>
        <v/>
      </c>
    </row>
    <row r="70" spans="3:28" ht="173.25" customHeight="1">
      <c r="C70" s="32" t="s">
        <v>44</v>
      </c>
      <c r="D70" s="223" t="s">
        <v>141</v>
      </c>
      <c r="E70" s="224"/>
      <c r="F70" s="32" t="s">
        <v>148</v>
      </c>
      <c r="G70" s="220" t="s">
        <v>140</v>
      </c>
      <c r="H70" s="221"/>
      <c r="I70" s="221"/>
      <c r="J70" s="221"/>
      <c r="K70" s="222"/>
      <c r="L70" s="154"/>
      <c r="M70" s="62"/>
      <c r="N70" s="62"/>
      <c r="O70" s="63">
        <v>3</v>
      </c>
      <c r="P70" s="63">
        <v>2</v>
      </c>
      <c r="S70" s="1">
        <f t="shared" si="0"/>
        <v>0</v>
      </c>
      <c r="T70" s="1">
        <f t="shared" si="1"/>
        <v>0</v>
      </c>
      <c r="U70" s="1">
        <f t="shared" si="2"/>
        <v>0</v>
      </c>
      <c r="V70" s="1">
        <f t="shared" si="3"/>
        <v>0</v>
      </c>
      <c r="W70" s="1">
        <f t="shared" si="4"/>
        <v>0</v>
      </c>
      <c r="X70" s="1">
        <f t="shared" si="5"/>
        <v>0</v>
      </c>
      <c r="Y70" s="1">
        <f t="shared" si="6"/>
        <v>0</v>
      </c>
      <c r="Z70" s="1">
        <f t="shared" si="7"/>
        <v>0</v>
      </c>
      <c r="AA70" s="1">
        <f t="shared" si="8"/>
        <v>0</v>
      </c>
      <c r="AB70" s="1" t="str">
        <f t="shared" si="9"/>
        <v/>
      </c>
    </row>
    <row r="71" spans="3:28" ht="126" customHeight="1">
      <c r="C71" s="32" t="s">
        <v>44</v>
      </c>
      <c r="D71" s="223" t="s">
        <v>149</v>
      </c>
      <c r="E71" s="224"/>
      <c r="F71" s="32" t="s">
        <v>150</v>
      </c>
      <c r="G71" s="220" t="s">
        <v>47</v>
      </c>
      <c r="H71" s="221"/>
      <c r="I71" s="221"/>
      <c r="J71" s="221"/>
      <c r="K71" s="222"/>
      <c r="L71" s="154"/>
      <c r="M71" s="62"/>
      <c r="N71" s="62"/>
      <c r="O71" s="63">
        <v>3</v>
      </c>
      <c r="P71" s="63">
        <v>2</v>
      </c>
      <c r="S71" s="1">
        <f t="shared" si="0"/>
        <v>0</v>
      </c>
      <c r="T71" s="1">
        <f t="shared" si="1"/>
        <v>0</v>
      </c>
      <c r="U71" s="1">
        <f t="shared" si="2"/>
        <v>0</v>
      </c>
      <c r="V71" s="1">
        <f t="shared" si="3"/>
        <v>0</v>
      </c>
      <c r="W71" s="1">
        <f t="shared" si="4"/>
        <v>0</v>
      </c>
      <c r="X71" s="1">
        <f t="shared" si="5"/>
        <v>0</v>
      </c>
      <c r="Y71" s="1">
        <f t="shared" si="6"/>
        <v>0</v>
      </c>
      <c r="Z71" s="1">
        <f t="shared" si="7"/>
        <v>0</v>
      </c>
      <c r="AA71" s="1">
        <f t="shared" si="8"/>
        <v>0</v>
      </c>
      <c r="AB71" s="1" t="str">
        <f t="shared" ref="AB71:AB88" si="10">IF(OR(M71="X",N71="X"),_xlfn.CONCAT(F71,";"),"")</f>
        <v/>
      </c>
    </row>
    <row r="72" spans="3:28" ht="70.5" customHeight="1">
      <c r="C72" s="32" t="s">
        <v>44</v>
      </c>
      <c r="D72" s="223" t="s">
        <v>149</v>
      </c>
      <c r="E72" s="224"/>
      <c r="F72" s="32" t="s">
        <v>151</v>
      </c>
      <c r="G72" s="220" t="s">
        <v>152</v>
      </c>
      <c r="H72" s="221"/>
      <c r="I72" s="221"/>
      <c r="J72" s="221"/>
      <c r="K72" s="222"/>
      <c r="L72" s="154"/>
      <c r="M72" s="62"/>
      <c r="N72" s="62"/>
      <c r="O72" s="63">
        <v>3</v>
      </c>
      <c r="P72" s="63">
        <v>2</v>
      </c>
      <c r="S72" s="1">
        <f t="shared" si="0"/>
        <v>0</v>
      </c>
      <c r="T72" s="1">
        <f t="shared" si="1"/>
        <v>0</v>
      </c>
      <c r="U72" s="1">
        <f t="shared" si="2"/>
        <v>0</v>
      </c>
      <c r="V72" s="1">
        <f t="shared" si="3"/>
        <v>0</v>
      </c>
      <c r="W72" s="1">
        <f t="shared" si="4"/>
        <v>0</v>
      </c>
      <c r="X72" s="1">
        <f t="shared" si="5"/>
        <v>0</v>
      </c>
      <c r="Y72" s="1">
        <f t="shared" si="6"/>
        <v>0</v>
      </c>
      <c r="Z72" s="1">
        <f t="shared" si="7"/>
        <v>0</v>
      </c>
      <c r="AA72" s="1">
        <f t="shared" si="8"/>
        <v>0</v>
      </c>
      <c r="AB72" s="1" t="str">
        <f t="shared" si="10"/>
        <v/>
      </c>
    </row>
    <row r="73" spans="3:28" ht="80.25" customHeight="1">
      <c r="C73" s="32" t="s">
        <v>44</v>
      </c>
      <c r="D73" s="223" t="s">
        <v>149</v>
      </c>
      <c r="E73" s="224"/>
      <c r="F73" s="32" t="s">
        <v>153</v>
      </c>
      <c r="G73" s="220" t="s">
        <v>154</v>
      </c>
      <c r="H73" s="221"/>
      <c r="I73" s="221"/>
      <c r="J73" s="221"/>
      <c r="K73" s="222"/>
      <c r="L73" s="154"/>
      <c r="M73" s="62"/>
      <c r="N73" s="62"/>
      <c r="O73" s="63">
        <v>3</v>
      </c>
      <c r="P73" s="63">
        <v>2</v>
      </c>
      <c r="S73" s="1">
        <f t="shared" si="0"/>
        <v>0</v>
      </c>
      <c r="T73" s="1">
        <f t="shared" si="1"/>
        <v>0</v>
      </c>
      <c r="U73" s="1">
        <f t="shared" si="2"/>
        <v>0</v>
      </c>
      <c r="V73" s="1">
        <f t="shared" si="3"/>
        <v>0</v>
      </c>
      <c r="W73" s="1">
        <f t="shared" si="4"/>
        <v>0</v>
      </c>
      <c r="X73" s="1">
        <f t="shared" si="5"/>
        <v>0</v>
      </c>
      <c r="Y73" s="1">
        <f t="shared" si="6"/>
        <v>0</v>
      </c>
      <c r="Z73" s="1">
        <f t="shared" si="7"/>
        <v>0</v>
      </c>
      <c r="AA73" s="1">
        <f t="shared" si="8"/>
        <v>0</v>
      </c>
      <c r="AB73" s="1" t="str">
        <f t="shared" si="10"/>
        <v/>
      </c>
    </row>
    <row r="74" spans="3:28" ht="109.5" customHeight="1">
      <c r="C74" s="32" t="s">
        <v>44</v>
      </c>
      <c r="D74" s="223" t="s">
        <v>149</v>
      </c>
      <c r="E74" s="224"/>
      <c r="F74" s="32" t="s">
        <v>155</v>
      </c>
      <c r="G74" s="220" t="s">
        <v>156</v>
      </c>
      <c r="H74" s="221"/>
      <c r="I74" s="221"/>
      <c r="J74" s="221"/>
      <c r="K74" s="222"/>
      <c r="L74" s="154"/>
      <c r="M74" s="62"/>
      <c r="N74" s="62"/>
      <c r="O74" s="63">
        <v>3</v>
      </c>
      <c r="P74" s="63">
        <v>2</v>
      </c>
      <c r="S74" s="1">
        <f t="shared" si="0"/>
        <v>0</v>
      </c>
      <c r="T74" s="1">
        <f t="shared" si="1"/>
        <v>0</v>
      </c>
      <c r="U74" s="1">
        <f t="shared" si="2"/>
        <v>0</v>
      </c>
      <c r="V74" s="1">
        <f t="shared" si="3"/>
        <v>0</v>
      </c>
      <c r="W74" s="1">
        <f t="shared" si="4"/>
        <v>0</v>
      </c>
      <c r="X74" s="1">
        <f t="shared" si="5"/>
        <v>0</v>
      </c>
      <c r="Y74" s="1">
        <f t="shared" si="6"/>
        <v>0</v>
      </c>
      <c r="Z74" s="1">
        <f t="shared" si="7"/>
        <v>0</v>
      </c>
      <c r="AA74" s="1">
        <f t="shared" si="8"/>
        <v>0</v>
      </c>
      <c r="AB74" s="1" t="str">
        <f t="shared" si="10"/>
        <v/>
      </c>
    </row>
    <row r="75" spans="3:28" ht="81.75" customHeight="1">
      <c r="C75" s="32" t="s">
        <v>44</v>
      </c>
      <c r="D75" s="223" t="s">
        <v>149</v>
      </c>
      <c r="E75" s="224"/>
      <c r="F75" s="32" t="s">
        <v>157</v>
      </c>
      <c r="G75" s="220" t="s">
        <v>158</v>
      </c>
      <c r="H75" s="221"/>
      <c r="I75" s="221"/>
      <c r="J75" s="221"/>
      <c r="K75" s="222"/>
      <c r="L75" s="154"/>
      <c r="M75" s="62"/>
      <c r="N75" s="62"/>
      <c r="O75" s="63">
        <v>3</v>
      </c>
      <c r="P75" s="63">
        <v>2</v>
      </c>
      <c r="S75" s="1">
        <f t="shared" si="0"/>
        <v>0</v>
      </c>
      <c r="T75" s="1">
        <f t="shared" si="1"/>
        <v>0</v>
      </c>
      <c r="U75" s="1">
        <f t="shared" si="2"/>
        <v>0</v>
      </c>
      <c r="V75" s="1">
        <f t="shared" si="3"/>
        <v>0</v>
      </c>
      <c r="W75" s="1">
        <f t="shared" si="4"/>
        <v>0</v>
      </c>
      <c r="X75" s="1">
        <f t="shared" si="5"/>
        <v>0</v>
      </c>
      <c r="Y75" s="1">
        <f t="shared" si="6"/>
        <v>0</v>
      </c>
      <c r="Z75" s="1">
        <f t="shared" si="7"/>
        <v>0</v>
      </c>
      <c r="AA75" s="1">
        <f t="shared" si="8"/>
        <v>0</v>
      </c>
      <c r="AB75" s="1" t="str">
        <f t="shared" si="10"/>
        <v/>
      </c>
    </row>
    <row r="76" spans="3:28" ht="83.25" customHeight="1">
      <c r="C76" s="32" t="s">
        <v>44</v>
      </c>
      <c r="D76" s="223" t="s">
        <v>149</v>
      </c>
      <c r="E76" s="224"/>
      <c r="F76" s="32" t="s">
        <v>159</v>
      </c>
      <c r="G76" s="220" t="s">
        <v>160</v>
      </c>
      <c r="H76" s="221"/>
      <c r="I76" s="221"/>
      <c r="J76" s="221"/>
      <c r="K76" s="222"/>
      <c r="L76" s="154"/>
      <c r="M76" s="62"/>
      <c r="N76" s="62"/>
      <c r="O76" s="63">
        <v>3</v>
      </c>
      <c r="P76" s="63">
        <v>2</v>
      </c>
      <c r="S76" s="1">
        <f t="shared" si="0"/>
        <v>0</v>
      </c>
      <c r="T76" s="1">
        <f t="shared" si="1"/>
        <v>0</v>
      </c>
      <c r="U76" s="1">
        <f t="shared" si="2"/>
        <v>0</v>
      </c>
      <c r="V76" s="1">
        <f t="shared" si="3"/>
        <v>0</v>
      </c>
      <c r="W76" s="1">
        <f t="shared" si="4"/>
        <v>0</v>
      </c>
      <c r="X76" s="1">
        <f t="shared" si="5"/>
        <v>0</v>
      </c>
      <c r="Y76" s="1">
        <f t="shared" si="6"/>
        <v>0</v>
      </c>
      <c r="Z76" s="1">
        <f t="shared" si="7"/>
        <v>0</v>
      </c>
      <c r="AA76" s="1">
        <f t="shared" si="8"/>
        <v>0</v>
      </c>
      <c r="AB76" s="1" t="str">
        <f t="shared" si="10"/>
        <v/>
      </c>
    </row>
    <row r="77" spans="3:28" ht="118.5" customHeight="1">
      <c r="C77" s="32" t="s">
        <v>44</v>
      </c>
      <c r="D77" s="223" t="s">
        <v>149</v>
      </c>
      <c r="E77" s="224"/>
      <c r="F77" s="32" t="s">
        <v>161</v>
      </c>
      <c r="G77" s="220" t="s">
        <v>162</v>
      </c>
      <c r="H77" s="221"/>
      <c r="I77" s="221"/>
      <c r="J77" s="221"/>
      <c r="K77" s="222"/>
      <c r="L77" s="154"/>
      <c r="M77" s="62"/>
      <c r="N77" s="62"/>
      <c r="O77" s="63">
        <v>3</v>
      </c>
      <c r="P77" s="63">
        <v>2</v>
      </c>
      <c r="S77" s="1">
        <f t="shared" si="0"/>
        <v>0</v>
      </c>
      <c r="T77" s="1">
        <f t="shared" si="1"/>
        <v>0</v>
      </c>
      <c r="U77" s="1">
        <f t="shared" si="2"/>
        <v>0</v>
      </c>
      <c r="V77" s="1">
        <f t="shared" si="3"/>
        <v>0</v>
      </c>
      <c r="W77" s="1">
        <f t="shared" si="4"/>
        <v>0</v>
      </c>
      <c r="X77" s="1">
        <f t="shared" si="5"/>
        <v>0</v>
      </c>
      <c r="Y77" s="1">
        <f t="shared" si="6"/>
        <v>0</v>
      </c>
      <c r="Z77" s="1">
        <f t="shared" si="7"/>
        <v>0</v>
      </c>
      <c r="AA77" s="1">
        <f t="shared" si="8"/>
        <v>0</v>
      </c>
      <c r="AB77" s="1" t="str">
        <f t="shared" si="10"/>
        <v/>
      </c>
    </row>
    <row r="78" spans="3:28" ht="89.25" customHeight="1">
      <c r="C78" s="32" t="s">
        <v>44</v>
      </c>
      <c r="D78" s="223" t="s">
        <v>149</v>
      </c>
      <c r="E78" s="224"/>
      <c r="F78" s="32" t="s">
        <v>163</v>
      </c>
      <c r="G78" s="220" t="s">
        <v>164</v>
      </c>
      <c r="H78" s="221"/>
      <c r="I78" s="221"/>
      <c r="J78" s="221"/>
      <c r="K78" s="222"/>
      <c r="L78" s="154"/>
      <c r="M78" s="62"/>
      <c r="N78" s="62"/>
      <c r="O78" s="63">
        <v>3</v>
      </c>
      <c r="P78" s="63">
        <v>2</v>
      </c>
      <c r="S78" s="1">
        <f t="shared" si="0"/>
        <v>0</v>
      </c>
      <c r="T78" s="1">
        <f t="shared" si="1"/>
        <v>0</v>
      </c>
      <c r="U78" s="1">
        <f t="shared" si="2"/>
        <v>0</v>
      </c>
      <c r="V78" s="1">
        <f t="shared" si="3"/>
        <v>0</v>
      </c>
      <c r="W78" s="1">
        <f t="shared" si="4"/>
        <v>0</v>
      </c>
      <c r="X78" s="1">
        <f t="shared" si="5"/>
        <v>0</v>
      </c>
      <c r="Y78" s="1">
        <f t="shared" si="6"/>
        <v>0</v>
      </c>
      <c r="Z78" s="1">
        <f t="shared" si="7"/>
        <v>0</v>
      </c>
      <c r="AA78" s="1">
        <f t="shared" si="8"/>
        <v>0</v>
      </c>
      <c r="AB78" s="1" t="str">
        <f t="shared" si="10"/>
        <v/>
      </c>
    </row>
    <row r="79" spans="3:28" ht="195.75" customHeight="1">
      <c r="C79" s="32" t="s">
        <v>44</v>
      </c>
      <c r="D79" s="223" t="s">
        <v>149</v>
      </c>
      <c r="E79" s="224"/>
      <c r="F79" s="32" t="s">
        <v>165</v>
      </c>
      <c r="G79" s="220" t="s">
        <v>166</v>
      </c>
      <c r="H79" s="221"/>
      <c r="I79" s="221"/>
      <c r="J79" s="221"/>
      <c r="K79" s="222"/>
      <c r="L79" s="154"/>
      <c r="M79" s="62"/>
      <c r="N79" s="62"/>
      <c r="O79" s="63">
        <v>3</v>
      </c>
      <c r="P79" s="63">
        <v>2</v>
      </c>
      <c r="S79" s="1">
        <f t="shared" si="0"/>
        <v>0</v>
      </c>
      <c r="T79" s="1">
        <f t="shared" si="1"/>
        <v>0</v>
      </c>
      <c r="U79" s="1">
        <f>IF(AND(OR($M79="x",$N79="x"),$O79=3,$P79=3),1,0)</f>
        <v>0</v>
      </c>
      <c r="V79" s="1">
        <f t="shared" si="3"/>
        <v>0</v>
      </c>
      <c r="W79" s="1">
        <f t="shared" si="4"/>
        <v>0</v>
      </c>
      <c r="X79" s="1">
        <f t="shared" si="5"/>
        <v>0</v>
      </c>
      <c r="Y79" s="1">
        <f t="shared" si="6"/>
        <v>0</v>
      </c>
      <c r="Z79" s="1">
        <f t="shared" si="7"/>
        <v>0</v>
      </c>
      <c r="AA79" s="1">
        <f t="shared" si="8"/>
        <v>0</v>
      </c>
      <c r="AB79" s="1" t="str">
        <f>IF(OR(M79="X",N79="X"),_xlfn.CONCAT(F79,";"),"")</f>
        <v/>
      </c>
    </row>
    <row r="80" spans="3:28" ht="88.5" customHeight="1">
      <c r="C80" s="32" t="s">
        <v>44</v>
      </c>
      <c r="D80" s="223" t="s">
        <v>149</v>
      </c>
      <c r="E80" s="224"/>
      <c r="F80" s="32" t="s">
        <v>167</v>
      </c>
      <c r="G80" s="220" t="s">
        <v>87</v>
      </c>
      <c r="H80" s="221"/>
      <c r="I80" s="221"/>
      <c r="J80" s="221"/>
      <c r="K80" s="222"/>
      <c r="L80" s="154"/>
      <c r="M80" s="62"/>
      <c r="N80" s="62"/>
      <c r="O80" s="63">
        <v>3</v>
      </c>
      <c r="P80" s="63">
        <v>2</v>
      </c>
      <c r="S80" s="1">
        <f t="shared" si="0"/>
        <v>0</v>
      </c>
      <c r="T80" s="1">
        <f t="shared" si="1"/>
        <v>0</v>
      </c>
      <c r="U80" s="1">
        <f t="shared" si="2"/>
        <v>0</v>
      </c>
      <c r="V80" s="1">
        <f t="shared" si="3"/>
        <v>0</v>
      </c>
      <c r="W80" s="1">
        <f t="shared" si="4"/>
        <v>0</v>
      </c>
      <c r="X80" s="1">
        <f t="shared" si="5"/>
        <v>0</v>
      </c>
      <c r="Y80" s="1">
        <f t="shared" si="6"/>
        <v>0</v>
      </c>
      <c r="Z80" s="1">
        <f t="shared" si="7"/>
        <v>0</v>
      </c>
      <c r="AA80" s="1">
        <f t="shared" si="8"/>
        <v>0</v>
      </c>
      <c r="AB80" s="1" t="str">
        <f>IF(OR(M80="X",N80="X"),_xlfn.CONCAT(F80,";"),"")</f>
        <v/>
      </c>
    </row>
    <row r="81" spans="2:28" ht="91.5" customHeight="1">
      <c r="C81" s="32" t="s">
        <v>44</v>
      </c>
      <c r="D81" s="223" t="s">
        <v>149</v>
      </c>
      <c r="E81" s="224"/>
      <c r="F81" s="32" t="s">
        <v>168</v>
      </c>
      <c r="G81" s="220" t="s">
        <v>169</v>
      </c>
      <c r="H81" s="221"/>
      <c r="I81" s="221"/>
      <c r="J81" s="221"/>
      <c r="K81" s="222"/>
      <c r="L81" s="154"/>
      <c r="M81" s="62"/>
      <c r="N81" s="62"/>
      <c r="O81" s="63">
        <v>3</v>
      </c>
      <c r="P81" s="63">
        <v>2</v>
      </c>
      <c r="S81" s="1">
        <f t="shared" si="0"/>
        <v>0</v>
      </c>
      <c r="T81" s="1">
        <f t="shared" si="1"/>
        <v>0</v>
      </c>
      <c r="U81" s="1">
        <f t="shared" si="2"/>
        <v>0</v>
      </c>
      <c r="V81" s="1">
        <f t="shared" si="3"/>
        <v>0</v>
      </c>
      <c r="W81" s="1">
        <f t="shared" si="4"/>
        <v>0</v>
      </c>
      <c r="X81" s="1">
        <f t="shared" si="5"/>
        <v>0</v>
      </c>
      <c r="Y81" s="1">
        <f t="shared" si="6"/>
        <v>0</v>
      </c>
      <c r="Z81" s="1">
        <f t="shared" si="7"/>
        <v>0</v>
      </c>
      <c r="AA81" s="1">
        <f t="shared" si="8"/>
        <v>0</v>
      </c>
      <c r="AB81" s="1" t="str">
        <f t="shared" si="10"/>
        <v/>
      </c>
    </row>
    <row r="82" spans="2:28" ht="99.75" customHeight="1">
      <c r="C82" s="32" t="s">
        <v>44</v>
      </c>
      <c r="D82" s="223" t="s">
        <v>149</v>
      </c>
      <c r="E82" s="224"/>
      <c r="F82" s="32" t="s">
        <v>170</v>
      </c>
      <c r="G82" s="220" t="s">
        <v>171</v>
      </c>
      <c r="H82" s="221"/>
      <c r="I82" s="221"/>
      <c r="J82" s="221"/>
      <c r="K82" s="222"/>
      <c r="L82" s="154"/>
      <c r="M82" s="62"/>
      <c r="N82" s="62"/>
      <c r="O82" s="63">
        <v>3</v>
      </c>
      <c r="P82" s="63">
        <v>2</v>
      </c>
      <c r="S82" s="1">
        <f t="shared" si="0"/>
        <v>0</v>
      </c>
      <c r="T82" s="1">
        <f t="shared" si="1"/>
        <v>0</v>
      </c>
      <c r="U82" s="1">
        <f t="shared" si="2"/>
        <v>0</v>
      </c>
      <c r="V82" s="1">
        <f t="shared" si="3"/>
        <v>0</v>
      </c>
      <c r="W82" s="1">
        <f t="shared" si="4"/>
        <v>0</v>
      </c>
      <c r="X82" s="1">
        <f t="shared" si="5"/>
        <v>0</v>
      </c>
      <c r="Y82" s="1">
        <f t="shared" si="6"/>
        <v>0</v>
      </c>
      <c r="Z82" s="1">
        <f t="shared" si="7"/>
        <v>0</v>
      </c>
      <c r="AA82" s="1">
        <f t="shared" si="8"/>
        <v>0</v>
      </c>
      <c r="AB82" s="1" t="str">
        <f t="shared" si="10"/>
        <v/>
      </c>
    </row>
    <row r="83" spans="2:28" ht="81.75" customHeight="1">
      <c r="C83" s="32" t="s">
        <v>44</v>
      </c>
      <c r="D83" s="223" t="s">
        <v>149</v>
      </c>
      <c r="E83" s="224"/>
      <c r="F83" s="32" t="s">
        <v>172</v>
      </c>
      <c r="G83" s="220" t="s">
        <v>173</v>
      </c>
      <c r="H83" s="221"/>
      <c r="I83" s="221"/>
      <c r="J83" s="221"/>
      <c r="K83" s="222"/>
      <c r="L83" s="154"/>
      <c r="M83" s="62"/>
      <c r="N83" s="62"/>
      <c r="O83" s="63">
        <v>3</v>
      </c>
      <c r="P83" s="63">
        <v>2</v>
      </c>
      <c r="S83" s="1">
        <f t="shared" si="0"/>
        <v>0</v>
      </c>
      <c r="T83" s="1">
        <f t="shared" si="1"/>
        <v>0</v>
      </c>
      <c r="U83" s="1">
        <f t="shared" si="2"/>
        <v>0</v>
      </c>
      <c r="V83" s="1">
        <f t="shared" si="3"/>
        <v>0</v>
      </c>
      <c r="W83" s="1">
        <f t="shared" si="4"/>
        <v>0</v>
      </c>
      <c r="X83" s="1">
        <f t="shared" si="5"/>
        <v>0</v>
      </c>
      <c r="Y83" s="1">
        <f t="shared" si="6"/>
        <v>0</v>
      </c>
      <c r="Z83" s="1">
        <f t="shared" si="7"/>
        <v>0</v>
      </c>
      <c r="AA83" s="1">
        <f t="shared" si="8"/>
        <v>0</v>
      </c>
      <c r="AB83" s="1" t="str">
        <f t="shared" si="10"/>
        <v/>
      </c>
    </row>
    <row r="84" spans="2:28" ht="75.75" customHeight="1">
      <c r="C84" s="32" t="s">
        <v>44</v>
      </c>
      <c r="D84" s="223" t="s">
        <v>149</v>
      </c>
      <c r="E84" s="224"/>
      <c r="F84" s="32" t="s">
        <v>174</v>
      </c>
      <c r="G84" s="220" t="s">
        <v>175</v>
      </c>
      <c r="H84" s="221"/>
      <c r="I84" s="221"/>
      <c r="J84" s="221"/>
      <c r="K84" s="222"/>
      <c r="L84" s="154"/>
      <c r="M84" s="62"/>
      <c r="N84" s="62"/>
      <c r="O84" s="63">
        <v>3</v>
      </c>
      <c r="P84" s="63">
        <v>2</v>
      </c>
      <c r="S84" s="1">
        <f t="shared" si="0"/>
        <v>0</v>
      </c>
      <c r="T84" s="1">
        <f t="shared" si="1"/>
        <v>0</v>
      </c>
      <c r="U84" s="1">
        <f t="shared" si="2"/>
        <v>0</v>
      </c>
      <c r="V84" s="1">
        <f t="shared" si="3"/>
        <v>0</v>
      </c>
      <c r="W84" s="1">
        <f t="shared" si="4"/>
        <v>0</v>
      </c>
      <c r="X84" s="1">
        <f t="shared" si="5"/>
        <v>0</v>
      </c>
      <c r="Y84" s="1">
        <f t="shared" si="6"/>
        <v>0</v>
      </c>
      <c r="Z84" s="1">
        <f t="shared" si="7"/>
        <v>0</v>
      </c>
      <c r="AA84" s="1">
        <f t="shared" si="8"/>
        <v>0</v>
      </c>
      <c r="AB84" s="1" t="str">
        <f t="shared" si="10"/>
        <v/>
      </c>
    </row>
    <row r="85" spans="2:28" ht="99.75" customHeight="1">
      <c r="C85" s="32" t="s">
        <v>44</v>
      </c>
      <c r="D85" s="223" t="s">
        <v>149</v>
      </c>
      <c r="E85" s="224"/>
      <c r="F85" s="32" t="s">
        <v>176</v>
      </c>
      <c r="G85" s="220" t="s">
        <v>177</v>
      </c>
      <c r="H85" s="221"/>
      <c r="I85" s="221"/>
      <c r="J85" s="221"/>
      <c r="K85" s="222"/>
      <c r="L85" s="154"/>
      <c r="M85" s="62"/>
      <c r="N85" s="62"/>
      <c r="O85" s="63">
        <v>3</v>
      </c>
      <c r="P85" s="63">
        <v>2</v>
      </c>
      <c r="S85" s="1">
        <f>IF(AND(OR($M85="x",$N85="x"),$O85=1,$P85=3),1,0)</f>
        <v>0</v>
      </c>
      <c r="T85" s="1">
        <f t="shared" si="1"/>
        <v>0</v>
      </c>
      <c r="U85" s="1">
        <f t="shared" si="2"/>
        <v>0</v>
      </c>
      <c r="V85" s="1">
        <f t="shared" si="3"/>
        <v>0</v>
      </c>
      <c r="W85" s="1">
        <f t="shared" si="4"/>
        <v>0</v>
      </c>
      <c r="X85" s="1">
        <f t="shared" si="5"/>
        <v>0</v>
      </c>
      <c r="Y85" s="1">
        <f t="shared" si="6"/>
        <v>0</v>
      </c>
      <c r="Z85" s="1">
        <f t="shared" si="7"/>
        <v>0</v>
      </c>
      <c r="AA85" s="1">
        <f>IF(AND(OR($M85="x",$N85="x"),$O85=3,$P85=1),1,0)</f>
        <v>0</v>
      </c>
      <c r="AB85" s="1" t="str">
        <f>IF(OR(M85="X",N85="X"),_xlfn.CONCAT(F85,";"),"")</f>
        <v/>
      </c>
    </row>
    <row r="86" spans="2:28" ht="194.25" customHeight="1">
      <c r="C86" s="131" t="s">
        <v>178</v>
      </c>
      <c r="D86" s="286" t="s">
        <v>179</v>
      </c>
      <c r="E86" s="286"/>
      <c r="F86" s="131" t="s">
        <v>180</v>
      </c>
      <c r="G86" s="282" t="s">
        <v>181</v>
      </c>
      <c r="H86" s="283"/>
      <c r="I86" s="283"/>
      <c r="J86" s="283"/>
      <c r="K86" s="284"/>
      <c r="L86" s="62"/>
      <c r="M86" s="62"/>
      <c r="N86" s="62"/>
      <c r="O86" s="63">
        <v>1</v>
      </c>
      <c r="P86" s="63">
        <v>2</v>
      </c>
      <c r="S86" s="1">
        <f t="shared" si="0"/>
        <v>0</v>
      </c>
      <c r="T86" s="1">
        <f t="shared" si="1"/>
        <v>0</v>
      </c>
      <c r="U86" s="1">
        <f t="shared" si="2"/>
        <v>0</v>
      </c>
      <c r="V86" s="1">
        <f t="shared" si="3"/>
        <v>0</v>
      </c>
      <c r="W86" s="1">
        <f t="shared" si="4"/>
        <v>0</v>
      </c>
      <c r="X86" s="1">
        <f t="shared" si="5"/>
        <v>0</v>
      </c>
      <c r="Y86" s="1">
        <f t="shared" si="6"/>
        <v>0</v>
      </c>
      <c r="Z86" s="1">
        <f t="shared" si="7"/>
        <v>0</v>
      </c>
      <c r="AA86" s="1">
        <f t="shared" si="8"/>
        <v>0</v>
      </c>
      <c r="AB86" s="1" t="str">
        <f t="shared" si="10"/>
        <v/>
      </c>
    </row>
    <row r="87" spans="2:28" ht="195.75" customHeight="1">
      <c r="C87" s="131" t="s">
        <v>178</v>
      </c>
      <c r="D87" s="286" t="s">
        <v>179</v>
      </c>
      <c r="E87" s="286"/>
      <c r="F87" s="131" t="s">
        <v>182</v>
      </c>
      <c r="G87" s="282" t="s">
        <v>183</v>
      </c>
      <c r="H87" s="283"/>
      <c r="I87" s="283"/>
      <c r="J87" s="283"/>
      <c r="K87" s="284"/>
      <c r="L87" s="62"/>
      <c r="M87" s="62"/>
      <c r="N87" s="62"/>
      <c r="O87" s="63">
        <v>2</v>
      </c>
      <c r="P87" s="63">
        <v>3</v>
      </c>
      <c r="S87" s="1">
        <f t="shared" si="0"/>
        <v>0</v>
      </c>
      <c r="T87" s="1">
        <f t="shared" si="1"/>
        <v>0</v>
      </c>
      <c r="U87" s="1">
        <f t="shared" si="2"/>
        <v>0</v>
      </c>
      <c r="V87" s="1">
        <f t="shared" si="3"/>
        <v>0</v>
      </c>
      <c r="W87" s="1">
        <f t="shared" si="4"/>
        <v>0</v>
      </c>
      <c r="X87" s="1">
        <f t="shared" si="5"/>
        <v>0</v>
      </c>
      <c r="Y87" s="1">
        <f t="shared" si="6"/>
        <v>0</v>
      </c>
      <c r="Z87" s="1">
        <f t="shared" si="7"/>
        <v>0</v>
      </c>
      <c r="AA87" s="1">
        <f t="shared" si="8"/>
        <v>0</v>
      </c>
      <c r="AB87" s="1" t="str">
        <f t="shared" si="10"/>
        <v/>
      </c>
    </row>
    <row r="88" spans="2:28" ht="113.25" customHeight="1">
      <c r="C88" s="32" t="s">
        <v>184</v>
      </c>
      <c r="D88" s="223" t="s">
        <v>185</v>
      </c>
      <c r="E88" s="224"/>
      <c r="F88" s="32" t="s">
        <v>186</v>
      </c>
      <c r="G88" s="220" t="s">
        <v>187</v>
      </c>
      <c r="H88" s="221"/>
      <c r="I88" s="221"/>
      <c r="J88" s="221"/>
      <c r="K88" s="221"/>
      <c r="L88" s="62"/>
      <c r="M88" s="62"/>
      <c r="N88" s="62"/>
      <c r="O88" s="63">
        <v>2</v>
      </c>
      <c r="P88" s="63">
        <v>2</v>
      </c>
      <c r="S88" s="1">
        <f t="shared" si="0"/>
        <v>0</v>
      </c>
      <c r="T88" s="1">
        <f t="shared" si="1"/>
        <v>0</v>
      </c>
      <c r="U88" s="1">
        <f t="shared" si="2"/>
        <v>0</v>
      </c>
      <c r="V88" s="1">
        <f t="shared" si="3"/>
        <v>0</v>
      </c>
      <c r="W88" s="1">
        <f t="shared" si="4"/>
        <v>0</v>
      </c>
      <c r="X88" s="1">
        <f t="shared" si="5"/>
        <v>0</v>
      </c>
      <c r="Y88" s="1">
        <f t="shared" si="6"/>
        <v>0</v>
      </c>
      <c r="Z88" s="1">
        <f t="shared" si="7"/>
        <v>0</v>
      </c>
      <c r="AA88" s="1">
        <f t="shared" si="8"/>
        <v>0</v>
      </c>
      <c r="AB88" s="1" t="str">
        <f t="shared" si="10"/>
        <v/>
      </c>
    </row>
    <row r="89" spans="2:28" ht="129.75" customHeight="1">
      <c r="B89" s="51"/>
      <c r="C89" s="32" t="s">
        <v>188</v>
      </c>
      <c r="D89" s="270" t="s">
        <v>189</v>
      </c>
      <c r="E89" s="270"/>
      <c r="F89" s="32" t="s">
        <v>190</v>
      </c>
      <c r="G89" s="271" t="s">
        <v>191</v>
      </c>
      <c r="H89" s="271"/>
      <c r="I89" s="271"/>
      <c r="J89" s="271"/>
      <c r="K89" s="271"/>
      <c r="L89" s="62"/>
      <c r="M89" s="62"/>
      <c r="N89" s="62"/>
      <c r="O89" s="63">
        <v>2</v>
      </c>
      <c r="P89" s="64">
        <v>2</v>
      </c>
      <c r="Q89" s="3"/>
      <c r="S89" s="1">
        <f t="shared" si="0"/>
        <v>0</v>
      </c>
      <c r="T89" s="1">
        <f t="shared" si="1"/>
        <v>0</v>
      </c>
      <c r="U89" s="1">
        <f t="shared" si="2"/>
        <v>0</v>
      </c>
      <c r="V89" s="1">
        <f t="shared" si="3"/>
        <v>0</v>
      </c>
      <c r="W89" s="1">
        <f t="shared" si="4"/>
        <v>0</v>
      </c>
      <c r="X89" s="1">
        <f t="shared" si="5"/>
        <v>0</v>
      </c>
      <c r="Y89" s="1">
        <f t="shared" si="6"/>
        <v>0</v>
      </c>
      <c r="Z89" s="1">
        <f t="shared" si="7"/>
        <v>0</v>
      </c>
      <c r="AA89" s="1">
        <f t="shared" si="8"/>
        <v>0</v>
      </c>
      <c r="AB89" s="1" t="str">
        <f t="shared" si="9"/>
        <v/>
      </c>
    </row>
    <row r="90" spans="2:28" ht="129.75" customHeight="1">
      <c r="B90" s="51"/>
      <c r="C90" s="32" t="s">
        <v>192</v>
      </c>
      <c r="D90" s="270" t="s">
        <v>193</v>
      </c>
      <c r="E90" s="270"/>
      <c r="F90" s="32" t="s">
        <v>194</v>
      </c>
      <c r="G90" s="271" t="s">
        <v>195</v>
      </c>
      <c r="H90" s="271"/>
      <c r="I90" s="271"/>
      <c r="J90" s="271"/>
      <c r="K90" s="271"/>
      <c r="L90" s="62"/>
      <c r="M90" s="62"/>
      <c r="N90" s="62"/>
      <c r="O90" s="63">
        <v>2</v>
      </c>
      <c r="P90" s="64">
        <v>2</v>
      </c>
      <c r="Q90" s="3"/>
      <c r="S90" s="1">
        <f t="shared" si="0"/>
        <v>0</v>
      </c>
      <c r="T90" s="1">
        <f t="shared" si="1"/>
        <v>0</v>
      </c>
      <c r="U90" s="1">
        <f t="shared" si="2"/>
        <v>0</v>
      </c>
      <c r="V90" s="1">
        <f t="shared" si="3"/>
        <v>0</v>
      </c>
      <c r="W90" s="1">
        <f t="shared" si="4"/>
        <v>0</v>
      </c>
      <c r="X90" s="1">
        <f t="shared" si="5"/>
        <v>0</v>
      </c>
      <c r="Y90" s="1">
        <f t="shared" si="6"/>
        <v>0</v>
      </c>
      <c r="Z90" s="1">
        <f t="shared" si="7"/>
        <v>0</v>
      </c>
      <c r="AA90" s="1">
        <f t="shared" si="8"/>
        <v>0</v>
      </c>
      <c r="AB90" s="1" t="str">
        <f t="shared" ref="AB90" si="11">IF(OR(M90="X",N90="X"),_xlfn.CONCAT(F90,";"),"")</f>
        <v/>
      </c>
    </row>
    <row r="91" spans="2:28" ht="243" customHeight="1">
      <c r="C91" s="132" t="s">
        <v>196</v>
      </c>
      <c r="D91" s="338" t="s">
        <v>197</v>
      </c>
      <c r="E91" s="339"/>
      <c r="F91" s="32" t="s">
        <v>198</v>
      </c>
      <c r="G91" s="282" t="s">
        <v>199</v>
      </c>
      <c r="H91" s="283"/>
      <c r="I91" s="283"/>
      <c r="J91" s="283"/>
      <c r="K91" s="284"/>
      <c r="L91" s="62"/>
      <c r="M91" s="62"/>
      <c r="N91" s="62"/>
      <c r="O91" s="64">
        <v>3</v>
      </c>
      <c r="P91" s="64">
        <v>1</v>
      </c>
      <c r="S91" s="1">
        <f>IF(AND(OR($M91="x",$N91="x"),$O91=1,$P91=3),1,0)</f>
        <v>0</v>
      </c>
      <c r="T91" s="1">
        <f>IF(AND(OR($M91="x",$N91="x"),$O91=2,$P91=3),1,0)</f>
        <v>0</v>
      </c>
      <c r="U91" s="1">
        <f>IF(AND(OR($M91="x",$N91="x"),$O91=3,$P91=3),1,0)</f>
        <v>0</v>
      </c>
      <c r="V91" s="1">
        <f>IF(AND(OR($M91="x",$N91="x"),$O91=1,$P91=2),1,0)</f>
        <v>0</v>
      </c>
      <c r="W91" s="1">
        <f>IF(AND(OR($M91="x",$N91="x"),$O91=2,$P91=2),1,0)</f>
        <v>0</v>
      </c>
      <c r="X91" s="1">
        <f>IF(AND(OR($M91="x",$N91="x"),$O91=3,$P91=2),1,0)</f>
        <v>0</v>
      </c>
      <c r="Y91" s="1">
        <f>IF(AND(OR($M91="x",$N91="x"),$O91=1,$P91=1),1,0)</f>
        <v>0</v>
      </c>
      <c r="Z91" s="1">
        <f>IF(AND(OR($M91="x",$N91="x"),$O91=2,$P91=1),1,0)</f>
        <v>0</v>
      </c>
      <c r="AA91" s="1">
        <f>IF(AND(OR($M91="x",$N91="x"),$O91=3,$P91=1),1,0)</f>
        <v>0</v>
      </c>
      <c r="AB91" s="1" t="str">
        <f t="shared" si="9"/>
        <v/>
      </c>
    </row>
    <row r="92" spans="2:28" ht="95.25" customHeight="1">
      <c r="B92" s="55"/>
      <c r="C92" s="32" t="s">
        <v>200</v>
      </c>
      <c r="D92" s="270" t="s">
        <v>201</v>
      </c>
      <c r="E92" s="270"/>
      <c r="F92" s="32" t="s">
        <v>202</v>
      </c>
      <c r="G92" s="220" t="s">
        <v>203</v>
      </c>
      <c r="H92" s="221"/>
      <c r="I92" s="221"/>
      <c r="J92" s="221"/>
      <c r="K92" s="222"/>
      <c r="L92" s="62"/>
      <c r="M92" s="62"/>
      <c r="N92" s="62"/>
      <c r="O92" s="63">
        <v>2</v>
      </c>
      <c r="P92" s="63">
        <v>2</v>
      </c>
      <c r="Q92" s="15"/>
      <c r="S92" s="1">
        <f t="shared" si="0"/>
        <v>0</v>
      </c>
      <c r="T92" s="1">
        <f t="shared" si="1"/>
        <v>0</v>
      </c>
      <c r="U92" s="1">
        <f t="shared" si="2"/>
        <v>0</v>
      </c>
      <c r="V92" s="1">
        <f t="shared" si="3"/>
        <v>0</v>
      </c>
      <c r="W92" s="1">
        <f t="shared" si="4"/>
        <v>0</v>
      </c>
      <c r="X92" s="1">
        <f t="shared" si="5"/>
        <v>0</v>
      </c>
      <c r="Y92" s="1">
        <f t="shared" si="6"/>
        <v>0</v>
      </c>
      <c r="Z92" s="1">
        <f t="shared" si="7"/>
        <v>0</v>
      </c>
      <c r="AA92" s="1">
        <f t="shared" si="8"/>
        <v>0</v>
      </c>
      <c r="AB92" s="1" t="str">
        <f t="shared" si="9"/>
        <v/>
      </c>
    </row>
    <row r="93" spans="2:28" ht="100.5" customHeight="1">
      <c r="B93" s="50"/>
      <c r="C93" s="32" t="s">
        <v>204</v>
      </c>
      <c r="D93" s="223" t="s">
        <v>205</v>
      </c>
      <c r="E93" s="224"/>
      <c r="F93" s="32" t="s">
        <v>206</v>
      </c>
      <c r="G93" s="220" t="s">
        <v>207</v>
      </c>
      <c r="H93" s="221"/>
      <c r="I93" s="221"/>
      <c r="J93" s="221"/>
      <c r="K93" s="222"/>
      <c r="L93" s="62"/>
      <c r="M93" s="62"/>
      <c r="N93" s="62"/>
      <c r="O93" s="63">
        <v>2</v>
      </c>
      <c r="P93" s="63">
        <v>2</v>
      </c>
      <c r="Q93" s="2"/>
      <c r="S93" s="1">
        <f t="shared" si="0"/>
        <v>0</v>
      </c>
      <c r="T93" s="1">
        <f t="shared" si="1"/>
        <v>0</v>
      </c>
      <c r="U93" s="1">
        <f t="shared" si="2"/>
        <v>0</v>
      </c>
      <c r="V93" s="1">
        <f t="shared" si="3"/>
        <v>0</v>
      </c>
      <c r="W93" s="1">
        <f t="shared" si="4"/>
        <v>0</v>
      </c>
      <c r="X93" s="1">
        <f t="shared" si="5"/>
        <v>0</v>
      </c>
      <c r="Y93" s="1">
        <f t="shared" si="6"/>
        <v>0</v>
      </c>
      <c r="Z93" s="1">
        <f t="shared" si="7"/>
        <v>0</v>
      </c>
      <c r="AA93" s="1">
        <f t="shared" si="8"/>
        <v>0</v>
      </c>
      <c r="AB93" s="1" t="str">
        <f t="shared" si="9"/>
        <v/>
      </c>
    </row>
    <row r="94" spans="2:28" ht="123.75" customHeight="1">
      <c r="B94" s="52"/>
      <c r="C94" s="32" t="s">
        <v>204</v>
      </c>
      <c r="D94" s="223" t="s">
        <v>205</v>
      </c>
      <c r="E94" s="224"/>
      <c r="F94" s="32" t="s">
        <v>208</v>
      </c>
      <c r="G94" s="220" t="s">
        <v>209</v>
      </c>
      <c r="H94" s="221"/>
      <c r="I94" s="221"/>
      <c r="J94" s="221"/>
      <c r="K94" s="222"/>
      <c r="L94" s="62"/>
      <c r="M94" s="62"/>
      <c r="N94" s="62"/>
      <c r="O94" s="63">
        <v>2</v>
      </c>
      <c r="P94" s="63">
        <v>2</v>
      </c>
      <c r="Q94" s="12"/>
      <c r="S94" s="1">
        <f t="shared" si="0"/>
        <v>0</v>
      </c>
      <c r="T94" s="1">
        <f t="shared" si="1"/>
        <v>0</v>
      </c>
      <c r="U94" s="1">
        <f t="shared" si="2"/>
        <v>0</v>
      </c>
      <c r="V94" s="1">
        <f t="shared" si="3"/>
        <v>0</v>
      </c>
      <c r="W94" s="1">
        <f t="shared" si="4"/>
        <v>0</v>
      </c>
      <c r="X94" s="1">
        <f t="shared" si="5"/>
        <v>0</v>
      </c>
      <c r="Y94" s="1">
        <f t="shared" si="6"/>
        <v>0</v>
      </c>
      <c r="Z94" s="1">
        <f t="shared" si="7"/>
        <v>0</v>
      </c>
      <c r="AA94" s="1">
        <f t="shared" si="8"/>
        <v>0</v>
      </c>
      <c r="AB94" s="1" t="str">
        <f t="shared" si="9"/>
        <v/>
      </c>
    </row>
    <row r="95" spans="2:28" ht="125.25" customHeight="1">
      <c r="B95" s="55"/>
      <c r="C95" s="32" t="s">
        <v>210</v>
      </c>
      <c r="D95" s="223" t="s">
        <v>211</v>
      </c>
      <c r="E95" s="224"/>
      <c r="F95" s="32" t="s">
        <v>212</v>
      </c>
      <c r="G95" s="220" t="s">
        <v>213</v>
      </c>
      <c r="H95" s="221"/>
      <c r="I95" s="221"/>
      <c r="J95" s="221"/>
      <c r="K95" s="221"/>
      <c r="L95" s="62"/>
      <c r="M95" s="62"/>
      <c r="N95" s="62"/>
      <c r="O95" s="63">
        <v>2</v>
      </c>
      <c r="P95" s="63">
        <v>2</v>
      </c>
      <c r="Q95" s="15"/>
      <c r="S95" s="1">
        <f t="shared" si="0"/>
        <v>0</v>
      </c>
      <c r="T95" s="1">
        <f t="shared" si="1"/>
        <v>0</v>
      </c>
      <c r="U95" s="1">
        <f t="shared" si="2"/>
        <v>0</v>
      </c>
      <c r="V95" s="1">
        <f t="shared" si="3"/>
        <v>0</v>
      </c>
      <c r="W95" s="1">
        <f t="shared" si="4"/>
        <v>0</v>
      </c>
      <c r="X95" s="1">
        <f t="shared" si="5"/>
        <v>0</v>
      </c>
      <c r="Y95" s="1">
        <f t="shared" si="6"/>
        <v>0</v>
      </c>
      <c r="Z95" s="1">
        <f t="shared" si="7"/>
        <v>0</v>
      </c>
      <c r="AA95" s="1">
        <f t="shared" si="8"/>
        <v>0</v>
      </c>
      <c r="AB95" s="1" t="str">
        <f t="shared" si="9"/>
        <v/>
      </c>
    </row>
    <row r="96" spans="2:28" ht="151.5" customHeight="1">
      <c r="C96" s="32" t="s">
        <v>210</v>
      </c>
      <c r="D96" s="223" t="s">
        <v>211</v>
      </c>
      <c r="E96" s="224"/>
      <c r="F96" s="32" t="s">
        <v>214</v>
      </c>
      <c r="G96" s="220" t="s">
        <v>215</v>
      </c>
      <c r="H96" s="221"/>
      <c r="I96" s="221"/>
      <c r="J96" s="221"/>
      <c r="K96" s="222"/>
      <c r="L96" s="62"/>
      <c r="M96" s="62"/>
      <c r="N96" s="62"/>
      <c r="O96" s="63">
        <v>2</v>
      </c>
      <c r="P96" s="63">
        <v>2</v>
      </c>
      <c r="S96" s="1">
        <f t="shared" si="0"/>
        <v>0</v>
      </c>
      <c r="T96" s="1">
        <f t="shared" si="1"/>
        <v>0</v>
      </c>
      <c r="U96" s="1">
        <f t="shared" si="2"/>
        <v>0</v>
      </c>
      <c r="V96" s="1">
        <f t="shared" si="3"/>
        <v>0</v>
      </c>
      <c r="W96" s="1">
        <f t="shared" si="4"/>
        <v>0</v>
      </c>
      <c r="X96" s="1">
        <f t="shared" si="5"/>
        <v>0</v>
      </c>
      <c r="Y96" s="1">
        <f t="shared" si="6"/>
        <v>0</v>
      </c>
      <c r="Z96" s="1">
        <f t="shared" si="7"/>
        <v>0</v>
      </c>
      <c r="AA96" s="1">
        <f t="shared" si="8"/>
        <v>0</v>
      </c>
      <c r="AB96" s="1" t="str">
        <f t="shared" si="9"/>
        <v/>
      </c>
    </row>
    <row r="97" spans="2:28" ht="152.25" customHeight="1">
      <c r="C97" s="32" t="s">
        <v>210</v>
      </c>
      <c r="D97" s="223" t="s">
        <v>211</v>
      </c>
      <c r="E97" s="224"/>
      <c r="F97" s="32" t="s">
        <v>216</v>
      </c>
      <c r="G97" s="220" t="s">
        <v>217</v>
      </c>
      <c r="H97" s="221"/>
      <c r="I97" s="221"/>
      <c r="J97" s="221"/>
      <c r="K97" s="222"/>
      <c r="L97" s="62"/>
      <c r="M97" s="62"/>
      <c r="N97" s="62"/>
      <c r="O97" s="63">
        <v>2</v>
      </c>
      <c r="P97" s="63">
        <v>2</v>
      </c>
      <c r="S97" s="1">
        <f t="shared" si="0"/>
        <v>0</v>
      </c>
      <c r="T97" s="1">
        <f t="shared" si="1"/>
        <v>0</v>
      </c>
      <c r="U97" s="1">
        <f t="shared" si="2"/>
        <v>0</v>
      </c>
      <c r="V97" s="1">
        <f t="shared" si="3"/>
        <v>0</v>
      </c>
      <c r="W97" s="1">
        <f t="shared" si="4"/>
        <v>0</v>
      </c>
      <c r="X97" s="1">
        <f t="shared" si="5"/>
        <v>0</v>
      </c>
      <c r="Y97" s="1">
        <f t="shared" si="6"/>
        <v>0</v>
      </c>
      <c r="Z97" s="1">
        <f t="shared" si="7"/>
        <v>0</v>
      </c>
      <c r="AA97" s="1">
        <f t="shared" si="8"/>
        <v>0</v>
      </c>
      <c r="AB97" s="1" t="str">
        <f t="shared" si="9"/>
        <v/>
      </c>
    </row>
    <row r="98" spans="2:28" ht="102.75" customHeight="1">
      <c r="C98" s="32" t="s">
        <v>218</v>
      </c>
      <c r="D98" s="223" t="s">
        <v>219</v>
      </c>
      <c r="E98" s="224"/>
      <c r="F98" s="32" t="s">
        <v>220</v>
      </c>
      <c r="G98" s="220" t="s">
        <v>221</v>
      </c>
      <c r="H98" s="221"/>
      <c r="I98" s="221"/>
      <c r="J98" s="221"/>
      <c r="K98" s="222"/>
      <c r="L98" s="62"/>
      <c r="M98" s="62"/>
      <c r="N98" s="62"/>
      <c r="O98" s="63">
        <v>1</v>
      </c>
      <c r="P98" s="63">
        <v>2</v>
      </c>
      <c r="S98" s="1">
        <f t="shared" si="0"/>
        <v>0</v>
      </c>
      <c r="T98" s="1">
        <f t="shared" si="1"/>
        <v>0</v>
      </c>
      <c r="U98" s="1">
        <f t="shared" si="2"/>
        <v>0</v>
      </c>
      <c r="V98" s="1">
        <f t="shared" si="3"/>
        <v>0</v>
      </c>
      <c r="W98" s="1">
        <f t="shared" si="4"/>
        <v>0</v>
      </c>
      <c r="X98" s="1">
        <f t="shared" si="5"/>
        <v>0</v>
      </c>
      <c r="Y98" s="1">
        <f t="shared" si="6"/>
        <v>0</v>
      </c>
      <c r="Z98" s="1">
        <f t="shared" si="7"/>
        <v>0</v>
      </c>
      <c r="AA98" s="1">
        <f t="shared" si="8"/>
        <v>0</v>
      </c>
      <c r="AB98" s="1" t="str">
        <f t="shared" si="9"/>
        <v/>
      </c>
    </row>
    <row r="99" spans="2:28" ht="168.75" customHeight="1">
      <c r="C99" s="32" t="s">
        <v>222</v>
      </c>
      <c r="D99" s="223" t="s">
        <v>223</v>
      </c>
      <c r="E99" s="224"/>
      <c r="F99" s="32" t="s">
        <v>224</v>
      </c>
      <c r="G99" s="282" t="s">
        <v>225</v>
      </c>
      <c r="H99" s="283"/>
      <c r="I99" s="283"/>
      <c r="J99" s="283"/>
      <c r="K99" s="284"/>
      <c r="L99" s="62"/>
      <c r="M99" s="62"/>
      <c r="N99" s="62"/>
      <c r="O99" s="63">
        <v>3</v>
      </c>
      <c r="P99" s="65">
        <v>2</v>
      </c>
      <c r="S99" s="1">
        <f t="shared" si="0"/>
        <v>0</v>
      </c>
      <c r="T99" s="1">
        <f t="shared" si="1"/>
        <v>0</v>
      </c>
      <c r="U99" s="1">
        <f t="shared" si="2"/>
        <v>0</v>
      </c>
      <c r="V99" s="1">
        <f t="shared" si="3"/>
        <v>0</v>
      </c>
      <c r="W99" s="1">
        <f t="shared" si="4"/>
        <v>0</v>
      </c>
      <c r="X99" s="1">
        <f t="shared" si="5"/>
        <v>0</v>
      </c>
      <c r="Y99" s="1">
        <f t="shared" si="6"/>
        <v>0</v>
      </c>
      <c r="Z99" s="1">
        <f t="shared" si="7"/>
        <v>0</v>
      </c>
      <c r="AA99" s="1">
        <f t="shared" si="8"/>
        <v>0</v>
      </c>
      <c r="AB99" s="1" t="str">
        <f t="shared" si="9"/>
        <v/>
      </c>
    </row>
    <row r="100" spans="2:28" ht="100.5" customHeight="1">
      <c r="C100" s="32" t="s">
        <v>226</v>
      </c>
      <c r="D100" s="223" t="s">
        <v>227</v>
      </c>
      <c r="E100" s="224"/>
      <c r="F100" s="32" t="s">
        <v>228</v>
      </c>
      <c r="G100" s="220" t="s">
        <v>229</v>
      </c>
      <c r="H100" s="221"/>
      <c r="I100" s="221"/>
      <c r="J100" s="221"/>
      <c r="K100" s="221"/>
      <c r="L100" s="62"/>
      <c r="M100" s="62"/>
      <c r="N100" s="62"/>
      <c r="O100" s="63">
        <v>3</v>
      </c>
      <c r="P100" s="63">
        <v>2</v>
      </c>
      <c r="S100" s="1">
        <f t="shared" si="0"/>
        <v>0</v>
      </c>
      <c r="T100" s="1">
        <f t="shared" si="1"/>
        <v>0</v>
      </c>
      <c r="U100" s="1">
        <f t="shared" si="2"/>
        <v>0</v>
      </c>
      <c r="V100" s="1">
        <f t="shared" si="3"/>
        <v>0</v>
      </c>
      <c r="W100" s="1">
        <f t="shared" si="4"/>
        <v>0</v>
      </c>
      <c r="X100" s="1">
        <f t="shared" si="5"/>
        <v>0</v>
      </c>
      <c r="Y100" s="1">
        <f t="shared" si="6"/>
        <v>0</v>
      </c>
      <c r="Z100" s="1">
        <f t="shared" si="7"/>
        <v>0</v>
      </c>
      <c r="AA100" s="1">
        <f t="shared" si="8"/>
        <v>0</v>
      </c>
      <c r="AB100" s="1" t="str">
        <f t="shared" ref="AB100:AB111" si="12">IF(OR(M100="X",N100="X"),_xlfn.CONCAT(F100,";"),"")</f>
        <v/>
      </c>
    </row>
    <row r="101" spans="2:28" ht="63" customHeight="1">
      <c r="C101" s="32" t="s">
        <v>230</v>
      </c>
      <c r="D101" s="223" t="s">
        <v>231</v>
      </c>
      <c r="E101" s="224"/>
      <c r="F101" s="32" t="s">
        <v>232</v>
      </c>
      <c r="G101" s="220" t="s">
        <v>233</v>
      </c>
      <c r="H101" s="221"/>
      <c r="I101" s="221"/>
      <c r="J101" s="221"/>
      <c r="K101" s="222"/>
      <c r="L101" s="62"/>
      <c r="M101" s="62"/>
      <c r="N101" s="62"/>
      <c r="O101" s="63">
        <v>2</v>
      </c>
      <c r="P101" s="63">
        <v>2</v>
      </c>
      <c r="S101" s="1">
        <f t="shared" si="0"/>
        <v>0</v>
      </c>
      <c r="T101" s="1">
        <f t="shared" si="1"/>
        <v>0</v>
      </c>
      <c r="U101" s="1">
        <f t="shared" si="2"/>
        <v>0</v>
      </c>
      <c r="V101" s="1">
        <f t="shared" si="3"/>
        <v>0</v>
      </c>
      <c r="W101" s="1">
        <f t="shared" si="4"/>
        <v>0</v>
      </c>
      <c r="X101" s="1">
        <f t="shared" si="5"/>
        <v>0</v>
      </c>
      <c r="Y101" s="1">
        <f t="shared" si="6"/>
        <v>0</v>
      </c>
      <c r="Z101" s="1">
        <f t="shared" si="7"/>
        <v>0</v>
      </c>
      <c r="AA101" s="1">
        <f t="shared" si="8"/>
        <v>0</v>
      </c>
      <c r="AB101" s="1" t="str">
        <f t="shared" si="12"/>
        <v/>
      </c>
    </row>
    <row r="102" spans="2:28" ht="82.5" customHeight="1">
      <c r="C102" s="32" t="s">
        <v>234</v>
      </c>
      <c r="D102" s="223" t="s">
        <v>235</v>
      </c>
      <c r="E102" s="224"/>
      <c r="F102" s="32" t="s">
        <v>236</v>
      </c>
      <c r="G102" s="220" t="s">
        <v>237</v>
      </c>
      <c r="H102" s="221"/>
      <c r="I102" s="221"/>
      <c r="J102" s="221"/>
      <c r="K102" s="222"/>
      <c r="L102" s="62"/>
      <c r="M102" s="62"/>
      <c r="N102" s="62"/>
      <c r="O102" s="63">
        <v>1</v>
      </c>
      <c r="P102" s="63">
        <v>2</v>
      </c>
      <c r="S102" s="1">
        <f t="shared" si="0"/>
        <v>0</v>
      </c>
      <c r="T102" s="1">
        <f t="shared" si="1"/>
        <v>0</v>
      </c>
      <c r="U102" s="1">
        <f t="shared" si="2"/>
        <v>0</v>
      </c>
      <c r="V102" s="1">
        <f t="shared" si="3"/>
        <v>0</v>
      </c>
      <c r="W102" s="1">
        <f t="shared" si="4"/>
        <v>0</v>
      </c>
      <c r="X102" s="1">
        <f t="shared" si="5"/>
        <v>0</v>
      </c>
      <c r="Y102" s="1">
        <f t="shared" si="6"/>
        <v>0</v>
      </c>
      <c r="Z102" s="1">
        <f t="shared" si="7"/>
        <v>0</v>
      </c>
      <c r="AA102" s="1">
        <f t="shared" si="8"/>
        <v>0</v>
      </c>
      <c r="AB102" s="1" t="str">
        <f t="shared" si="12"/>
        <v/>
      </c>
    </row>
    <row r="103" spans="2:28" ht="175.5" customHeight="1">
      <c r="B103" s="55"/>
      <c r="C103" s="32" t="s">
        <v>238</v>
      </c>
      <c r="D103" s="270" t="s">
        <v>239</v>
      </c>
      <c r="E103" s="270"/>
      <c r="F103" s="32" t="s">
        <v>240</v>
      </c>
      <c r="G103" s="220" t="s">
        <v>241</v>
      </c>
      <c r="H103" s="221"/>
      <c r="I103" s="221"/>
      <c r="J103" s="221"/>
      <c r="K103" s="222"/>
      <c r="L103" s="62"/>
      <c r="M103" s="62"/>
      <c r="N103" s="62"/>
      <c r="O103" s="63">
        <v>2</v>
      </c>
      <c r="P103" s="63">
        <v>1</v>
      </c>
      <c r="Q103" s="15"/>
      <c r="S103" s="1">
        <f t="shared" si="0"/>
        <v>0</v>
      </c>
      <c r="T103" s="1">
        <f t="shared" si="1"/>
        <v>0</v>
      </c>
      <c r="U103" s="1">
        <f t="shared" si="2"/>
        <v>0</v>
      </c>
      <c r="V103" s="1">
        <f t="shared" si="3"/>
        <v>0</v>
      </c>
      <c r="W103" s="1">
        <f t="shared" si="4"/>
        <v>0</v>
      </c>
      <c r="X103" s="1">
        <f t="shared" si="5"/>
        <v>0</v>
      </c>
      <c r="Y103" s="1">
        <f t="shared" si="6"/>
        <v>0</v>
      </c>
      <c r="Z103" s="1">
        <f t="shared" si="7"/>
        <v>0</v>
      </c>
      <c r="AA103" s="1">
        <f t="shared" si="8"/>
        <v>0</v>
      </c>
      <c r="AB103" s="1" t="str">
        <f t="shared" si="12"/>
        <v/>
      </c>
    </row>
    <row r="104" spans="2:28" ht="153" customHeight="1">
      <c r="B104" s="52"/>
      <c r="C104" s="32" t="s">
        <v>242</v>
      </c>
      <c r="D104" s="223" t="s">
        <v>243</v>
      </c>
      <c r="E104" s="224"/>
      <c r="F104" s="131" t="s">
        <v>244</v>
      </c>
      <c r="G104" s="220" t="s">
        <v>245</v>
      </c>
      <c r="H104" s="221"/>
      <c r="I104" s="221"/>
      <c r="J104" s="221"/>
      <c r="K104" s="222"/>
      <c r="L104" s="62"/>
      <c r="M104" s="62"/>
      <c r="N104" s="62"/>
      <c r="O104" s="63">
        <v>1</v>
      </c>
      <c r="P104" s="66">
        <v>2</v>
      </c>
      <c r="Q104" s="12"/>
      <c r="S104" s="1">
        <f t="shared" si="0"/>
        <v>0</v>
      </c>
      <c r="T104" s="1">
        <f t="shared" si="1"/>
        <v>0</v>
      </c>
      <c r="U104" s="1">
        <f t="shared" si="2"/>
        <v>0</v>
      </c>
      <c r="V104" s="1">
        <f t="shared" si="3"/>
        <v>0</v>
      </c>
      <c r="W104" s="1">
        <f t="shared" si="4"/>
        <v>0</v>
      </c>
      <c r="X104" s="1">
        <f t="shared" si="5"/>
        <v>0</v>
      </c>
      <c r="Y104" s="1">
        <f t="shared" si="6"/>
        <v>0</v>
      </c>
      <c r="Z104" s="1">
        <f t="shared" si="7"/>
        <v>0</v>
      </c>
      <c r="AA104" s="1">
        <f t="shared" si="8"/>
        <v>0</v>
      </c>
      <c r="AB104" s="1" t="str">
        <f t="shared" si="12"/>
        <v/>
      </c>
    </row>
    <row r="105" spans="2:28" ht="156.75" customHeight="1">
      <c r="B105" s="55"/>
      <c r="C105" s="32" t="s">
        <v>246</v>
      </c>
      <c r="D105" s="223" t="s">
        <v>247</v>
      </c>
      <c r="E105" s="224"/>
      <c r="F105" s="32" t="s">
        <v>248</v>
      </c>
      <c r="G105" s="282" t="s">
        <v>249</v>
      </c>
      <c r="H105" s="283"/>
      <c r="I105" s="283"/>
      <c r="J105" s="283"/>
      <c r="K105" s="284"/>
      <c r="L105" s="62"/>
      <c r="M105" s="62"/>
      <c r="N105" s="62"/>
      <c r="O105" s="63">
        <v>1</v>
      </c>
      <c r="P105" s="63">
        <v>2</v>
      </c>
      <c r="Q105" s="15"/>
      <c r="S105" s="1">
        <f t="shared" si="0"/>
        <v>0</v>
      </c>
      <c r="T105" s="1">
        <f t="shared" si="1"/>
        <v>0</v>
      </c>
      <c r="U105" s="1">
        <f t="shared" si="2"/>
        <v>0</v>
      </c>
      <c r="V105" s="1">
        <f t="shared" si="3"/>
        <v>0</v>
      </c>
      <c r="W105" s="1">
        <f t="shared" si="4"/>
        <v>0</v>
      </c>
      <c r="X105" s="1">
        <f t="shared" si="5"/>
        <v>0</v>
      </c>
      <c r="Y105" s="1">
        <f t="shared" si="6"/>
        <v>0</v>
      </c>
      <c r="Z105" s="1">
        <f t="shared" si="7"/>
        <v>0</v>
      </c>
      <c r="AA105" s="1">
        <f t="shared" si="8"/>
        <v>0</v>
      </c>
      <c r="AB105" s="1" t="str">
        <f t="shared" si="12"/>
        <v/>
      </c>
    </row>
    <row r="106" spans="2:28" ht="160.5" customHeight="1">
      <c r="C106" s="32" t="s">
        <v>250</v>
      </c>
      <c r="D106" s="223" t="s">
        <v>251</v>
      </c>
      <c r="E106" s="224"/>
      <c r="F106" s="32" t="s">
        <v>252</v>
      </c>
      <c r="G106" s="220" t="s">
        <v>253</v>
      </c>
      <c r="H106" s="221"/>
      <c r="I106" s="221"/>
      <c r="J106" s="221"/>
      <c r="K106" s="221"/>
      <c r="L106" s="62"/>
      <c r="M106" s="62"/>
      <c r="N106" s="62"/>
      <c r="O106" s="63">
        <v>3</v>
      </c>
      <c r="P106" s="63">
        <v>2</v>
      </c>
      <c r="S106" s="1">
        <f t="shared" si="0"/>
        <v>0</v>
      </c>
      <c r="T106" s="1">
        <f t="shared" si="1"/>
        <v>0</v>
      </c>
      <c r="U106" s="1">
        <f t="shared" si="2"/>
        <v>0</v>
      </c>
      <c r="V106" s="1">
        <f t="shared" si="3"/>
        <v>0</v>
      </c>
      <c r="W106" s="1">
        <f t="shared" si="4"/>
        <v>0</v>
      </c>
      <c r="X106" s="1">
        <f t="shared" si="5"/>
        <v>0</v>
      </c>
      <c r="Y106" s="1">
        <f t="shared" si="6"/>
        <v>0</v>
      </c>
      <c r="Z106" s="1">
        <f t="shared" si="7"/>
        <v>0</v>
      </c>
      <c r="AA106" s="1">
        <f t="shared" si="8"/>
        <v>0</v>
      </c>
      <c r="AB106" s="1" t="str">
        <f t="shared" si="12"/>
        <v/>
      </c>
    </row>
    <row r="107" spans="2:28" ht="126.75" customHeight="1">
      <c r="C107" s="32" t="s">
        <v>254</v>
      </c>
      <c r="D107" s="223" t="s">
        <v>255</v>
      </c>
      <c r="E107" s="224"/>
      <c r="F107" s="32" t="s">
        <v>256</v>
      </c>
      <c r="G107" s="220" t="s">
        <v>257</v>
      </c>
      <c r="H107" s="221"/>
      <c r="I107" s="221"/>
      <c r="J107" s="221"/>
      <c r="K107" s="222"/>
      <c r="L107" s="62"/>
      <c r="M107" s="62"/>
      <c r="N107" s="62"/>
      <c r="O107" s="63">
        <v>1</v>
      </c>
      <c r="P107" s="63">
        <v>2</v>
      </c>
      <c r="S107" s="1">
        <f t="shared" si="0"/>
        <v>0</v>
      </c>
      <c r="T107" s="1">
        <f t="shared" si="1"/>
        <v>0</v>
      </c>
      <c r="U107" s="1">
        <f t="shared" si="2"/>
        <v>0</v>
      </c>
      <c r="V107" s="1">
        <f t="shared" si="3"/>
        <v>0</v>
      </c>
      <c r="W107" s="1">
        <f t="shared" si="4"/>
        <v>0</v>
      </c>
      <c r="X107" s="1">
        <f t="shared" si="5"/>
        <v>0</v>
      </c>
      <c r="Y107" s="1">
        <f t="shared" si="6"/>
        <v>0</v>
      </c>
      <c r="Z107" s="1">
        <f t="shared" si="7"/>
        <v>0</v>
      </c>
      <c r="AA107" s="1">
        <f t="shared" si="8"/>
        <v>0</v>
      </c>
      <c r="AB107" s="1" t="str">
        <f t="shared" si="12"/>
        <v/>
      </c>
    </row>
    <row r="108" spans="2:28" ht="175.5" customHeight="1">
      <c r="C108" s="32" t="s">
        <v>254</v>
      </c>
      <c r="D108" s="223" t="s">
        <v>255</v>
      </c>
      <c r="E108" s="224"/>
      <c r="F108" s="32" t="s">
        <v>258</v>
      </c>
      <c r="G108" s="220" t="s">
        <v>259</v>
      </c>
      <c r="H108" s="221"/>
      <c r="I108" s="221"/>
      <c r="J108" s="221"/>
      <c r="K108" s="222"/>
      <c r="L108" s="62"/>
      <c r="M108" s="62"/>
      <c r="N108" s="62"/>
      <c r="O108" s="63">
        <v>3</v>
      </c>
      <c r="P108" s="65">
        <v>2</v>
      </c>
      <c r="S108" s="1">
        <f t="shared" si="0"/>
        <v>0</v>
      </c>
      <c r="T108" s="1">
        <f t="shared" si="1"/>
        <v>0</v>
      </c>
      <c r="U108" s="1">
        <f t="shared" si="2"/>
        <v>0</v>
      </c>
      <c r="V108" s="1">
        <f t="shared" si="3"/>
        <v>0</v>
      </c>
      <c r="W108" s="1">
        <f t="shared" si="4"/>
        <v>0</v>
      </c>
      <c r="X108" s="1">
        <f t="shared" si="5"/>
        <v>0</v>
      </c>
      <c r="Y108" s="1">
        <f t="shared" si="6"/>
        <v>0</v>
      </c>
      <c r="Z108" s="1">
        <f t="shared" si="7"/>
        <v>0</v>
      </c>
      <c r="AA108" s="1">
        <f t="shared" si="8"/>
        <v>0</v>
      </c>
      <c r="AB108" s="1" t="str">
        <f t="shared" si="12"/>
        <v/>
      </c>
    </row>
    <row r="109" spans="2:28" ht="170.25" customHeight="1">
      <c r="C109" s="32" t="s">
        <v>260</v>
      </c>
      <c r="D109" s="223" t="s">
        <v>261</v>
      </c>
      <c r="E109" s="224"/>
      <c r="F109" s="32" t="s">
        <v>262</v>
      </c>
      <c r="G109" s="220" t="s">
        <v>263</v>
      </c>
      <c r="H109" s="221"/>
      <c r="I109" s="221"/>
      <c r="J109" s="221"/>
      <c r="K109" s="222"/>
      <c r="L109" s="62"/>
      <c r="M109" s="62"/>
      <c r="N109" s="62"/>
      <c r="O109" s="63">
        <v>1</v>
      </c>
      <c r="P109" s="63">
        <v>2</v>
      </c>
      <c r="S109" s="1">
        <f t="shared" si="0"/>
        <v>0</v>
      </c>
      <c r="T109" s="1">
        <f t="shared" si="1"/>
        <v>0</v>
      </c>
      <c r="U109" s="1">
        <f t="shared" si="2"/>
        <v>0</v>
      </c>
      <c r="V109" s="1">
        <f t="shared" si="3"/>
        <v>0</v>
      </c>
      <c r="W109" s="1">
        <f t="shared" si="4"/>
        <v>0</v>
      </c>
      <c r="X109" s="1">
        <f t="shared" si="5"/>
        <v>0</v>
      </c>
      <c r="Y109" s="1">
        <f t="shared" si="6"/>
        <v>0</v>
      </c>
      <c r="Z109" s="1">
        <f t="shared" si="7"/>
        <v>0</v>
      </c>
      <c r="AA109" s="1">
        <f t="shared" si="8"/>
        <v>0</v>
      </c>
      <c r="AB109" s="1" t="str">
        <f>IF(OR(M109="X",N109="X"),_xlfn.CONCAT(F109,";"),"")</f>
        <v/>
      </c>
    </row>
    <row r="110" spans="2:28" ht="170.25" customHeight="1">
      <c r="C110" s="32" t="s">
        <v>264</v>
      </c>
      <c r="D110" s="223" t="s">
        <v>265</v>
      </c>
      <c r="E110" s="224"/>
      <c r="F110" s="32" t="s">
        <v>266</v>
      </c>
      <c r="G110" s="254" t="s">
        <v>267</v>
      </c>
      <c r="H110" s="255"/>
      <c r="I110" s="255"/>
      <c r="J110" s="255"/>
      <c r="K110" s="256"/>
      <c r="L110" s="62"/>
      <c r="M110" s="62"/>
      <c r="N110" s="62"/>
      <c r="O110" s="63">
        <v>2</v>
      </c>
      <c r="P110" s="63">
        <v>1</v>
      </c>
      <c r="S110" s="1">
        <f t="shared" si="0"/>
        <v>0</v>
      </c>
      <c r="T110" s="1">
        <f t="shared" si="1"/>
        <v>0</v>
      </c>
      <c r="U110" s="1">
        <f t="shared" si="2"/>
        <v>0</v>
      </c>
      <c r="V110" s="1">
        <f t="shared" si="3"/>
        <v>0</v>
      </c>
      <c r="W110" s="1">
        <f t="shared" si="4"/>
        <v>0</v>
      </c>
      <c r="X110" s="1">
        <f t="shared" si="5"/>
        <v>0</v>
      </c>
      <c r="Y110" s="1">
        <f>IF(AND(OR($M110="x",$N110="x"),$O110=1,$P110=1),1,0)</f>
        <v>0</v>
      </c>
      <c r="Z110" s="1">
        <f t="shared" si="7"/>
        <v>0</v>
      </c>
      <c r="AA110" s="1">
        <f t="shared" si="8"/>
        <v>0</v>
      </c>
      <c r="AB110" s="1" t="str">
        <f>IF(OR(M110="X",N110="X"),_xlfn.CONCAT(F110,";"),"")</f>
        <v/>
      </c>
    </row>
    <row r="111" spans="2:28" ht="99" customHeight="1">
      <c r="C111" s="132" t="s">
        <v>268</v>
      </c>
      <c r="D111" s="334" t="s">
        <v>269</v>
      </c>
      <c r="E111" s="335"/>
      <c r="F111" s="132" t="s">
        <v>270</v>
      </c>
      <c r="G111" s="362" t="s">
        <v>271</v>
      </c>
      <c r="H111" s="363"/>
      <c r="I111" s="363"/>
      <c r="J111" s="363"/>
      <c r="K111" s="364"/>
      <c r="L111" s="67"/>
      <c r="M111" s="67"/>
      <c r="N111" s="67"/>
      <c r="O111" s="68">
        <v>3</v>
      </c>
      <c r="P111" s="68">
        <v>2</v>
      </c>
      <c r="S111" s="1">
        <f t="shared" si="0"/>
        <v>0</v>
      </c>
      <c r="T111" s="1">
        <f t="shared" si="1"/>
        <v>0</v>
      </c>
      <c r="U111" s="1">
        <f t="shared" si="2"/>
        <v>0</v>
      </c>
      <c r="V111" s="1">
        <f t="shared" si="3"/>
        <v>0</v>
      </c>
      <c r="W111" s="1">
        <f t="shared" si="4"/>
        <v>0</v>
      </c>
      <c r="X111" s="1">
        <f t="shared" si="5"/>
        <v>0</v>
      </c>
      <c r="Y111" s="1">
        <f t="shared" si="6"/>
        <v>0</v>
      </c>
      <c r="Z111" s="1">
        <f t="shared" si="7"/>
        <v>0</v>
      </c>
      <c r="AA111" s="1">
        <f t="shared" si="8"/>
        <v>0</v>
      </c>
      <c r="AB111" s="1" t="str">
        <f t="shared" si="12"/>
        <v/>
      </c>
    </row>
    <row r="112" spans="2:28" ht="15.95" customHeight="1">
      <c r="C112" s="69"/>
      <c r="D112" s="69"/>
      <c r="E112" s="69"/>
      <c r="F112" s="69"/>
      <c r="G112" s="69"/>
      <c r="H112" s="69"/>
      <c r="I112" s="69"/>
      <c r="J112" s="69"/>
      <c r="K112" s="69"/>
      <c r="L112" s="69"/>
      <c r="M112" s="69"/>
      <c r="N112" s="69"/>
      <c r="O112" s="69"/>
      <c r="P112" s="69"/>
    </row>
    <row r="113" spans="1:17" s="206" customFormat="1" ht="56.25" customHeight="1">
      <c r="B113" s="207"/>
      <c r="C113" s="285" t="s">
        <v>272</v>
      </c>
      <c r="D113" s="285"/>
      <c r="E113" s="285"/>
      <c r="F113" s="285"/>
      <c r="G113" s="285"/>
      <c r="H113" s="285"/>
      <c r="I113" s="285"/>
      <c r="J113" s="285"/>
      <c r="K113" s="285"/>
      <c r="L113" s="285"/>
      <c r="M113" s="285"/>
      <c r="N113" s="285"/>
      <c r="O113" s="285"/>
      <c r="P113" s="285"/>
    </row>
    <row r="114" spans="1:17" s="209" customFormat="1" ht="264.75" customHeight="1">
      <c r="A114" s="208"/>
      <c r="B114" s="207"/>
      <c r="C114" s="238" t="s">
        <v>273</v>
      </c>
      <c r="D114" s="238"/>
      <c r="E114" s="238"/>
      <c r="F114" s="238"/>
      <c r="G114" s="238"/>
      <c r="H114" s="238"/>
      <c r="I114" s="238"/>
      <c r="J114" s="238"/>
      <c r="K114" s="238"/>
      <c r="L114" s="238"/>
      <c r="M114" s="238"/>
      <c r="N114" s="238"/>
      <c r="O114" s="238"/>
      <c r="P114" s="238"/>
      <c r="Q114" s="206"/>
    </row>
    <row r="115" spans="1:17" s="209" customFormat="1" ht="64.5" customHeight="1" thickBot="1">
      <c r="A115" s="208"/>
      <c r="B115" s="207"/>
      <c r="C115" s="238" t="s">
        <v>274</v>
      </c>
      <c r="D115" s="238"/>
      <c r="E115" s="238"/>
      <c r="F115" s="238"/>
      <c r="G115" s="238"/>
      <c r="H115" s="238"/>
      <c r="I115" s="238"/>
      <c r="J115" s="238"/>
      <c r="K115" s="238"/>
      <c r="L115" s="238"/>
      <c r="M115" s="238"/>
      <c r="N115" s="238"/>
      <c r="O115" s="238"/>
      <c r="P115" s="238"/>
      <c r="Q115" s="206"/>
    </row>
    <row r="116" spans="1:17" s="209" customFormat="1" ht="48" customHeight="1">
      <c r="A116" s="208"/>
      <c r="B116" s="207"/>
      <c r="C116" s="352" t="s">
        <v>275</v>
      </c>
      <c r="D116" s="353"/>
      <c r="E116" s="353"/>
      <c r="F116" s="353" t="s">
        <v>276</v>
      </c>
      <c r="G116" s="353"/>
      <c r="H116" s="353"/>
      <c r="I116" s="353"/>
      <c r="J116" s="353"/>
      <c r="K116" s="353"/>
      <c r="L116" s="353"/>
      <c r="M116" s="353" t="s">
        <v>277</v>
      </c>
      <c r="N116" s="353"/>
      <c r="O116" s="353"/>
      <c r="P116" s="368"/>
      <c r="Q116" s="206"/>
    </row>
    <row r="117" spans="1:17" s="209" customFormat="1" ht="71.25" customHeight="1">
      <c r="A117" s="208"/>
      <c r="B117" s="207"/>
      <c r="C117" s="354" t="s">
        <v>278</v>
      </c>
      <c r="D117" s="355"/>
      <c r="E117" s="355"/>
      <c r="F117" s="358" t="s">
        <v>279</v>
      </c>
      <c r="G117" s="358"/>
      <c r="H117" s="358"/>
      <c r="I117" s="358"/>
      <c r="J117" s="358"/>
      <c r="K117" s="358"/>
      <c r="L117" s="358"/>
      <c r="M117" s="358" t="s">
        <v>280</v>
      </c>
      <c r="N117" s="358"/>
      <c r="O117" s="358"/>
      <c r="P117" s="360"/>
      <c r="Q117" s="206"/>
    </row>
    <row r="118" spans="1:17" s="209" customFormat="1" ht="113.25" customHeight="1">
      <c r="A118" s="208"/>
      <c r="B118" s="207"/>
      <c r="C118" s="354" t="s">
        <v>281</v>
      </c>
      <c r="D118" s="355"/>
      <c r="E118" s="355"/>
      <c r="F118" s="358" t="s">
        <v>282</v>
      </c>
      <c r="G118" s="358"/>
      <c r="H118" s="358"/>
      <c r="I118" s="358"/>
      <c r="J118" s="358"/>
      <c r="K118" s="358"/>
      <c r="L118" s="358"/>
      <c r="M118" s="358" t="s">
        <v>280</v>
      </c>
      <c r="N118" s="358"/>
      <c r="O118" s="358"/>
      <c r="P118" s="360"/>
      <c r="Q118" s="206"/>
    </row>
    <row r="119" spans="1:17" s="209" customFormat="1" ht="100.5" customHeight="1" thickBot="1">
      <c r="A119" s="208"/>
      <c r="B119" s="207"/>
      <c r="C119" s="356" t="s">
        <v>283</v>
      </c>
      <c r="D119" s="357"/>
      <c r="E119" s="357"/>
      <c r="F119" s="359" t="s">
        <v>284</v>
      </c>
      <c r="G119" s="359"/>
      <c r="H119" s="359"/>
      <c r="I119" s="359"/>
      <c r="J119" s="359"/>
      <c r="K119" s="359"/>
      <c r="L119" s="359"/>
      <c r="M119" s="359" t="s">
        <v>285</v>
      </c>
      <c r="N119" s="359"/>
      <c r="O119" s="359"/>
      <c r="P119" s="361"/>
      <c r="Q119" s="206"/>
    </row>
    <row r="120" spans="1:17" s="209" customFormat="1" ht="32.25" customHeight="1">
      <c r="A120" s="208"/>
      <c r="B120" s="207"/>
      <c r="C120" s="337" t="s">
        <v>286</v>
      </c>
      <c r="D120" s="337"/>
      <c r="E120" s="337"/>
      <c r="F120" s="337"/>
      <c r="G120" s="337"/>
      <c r="H120" s="337"/>
      <c r="I120" s="337"/>
      <c r="J120" s="337"/>
      <c r="K120" s="337"/>
      <c r="L120" s="337"/>
      <c r="M120" s="337"/>
      <c r="N120" s="337"/>
      <c r="O120" s="337"/>
      <c r="P120" s="337"/>
      <c r="Q120" s="206"/>
    </row>
    <row r="121" spans="1:17" s="209" customFormat="1" ht="139.5" customHeight="1">
      <c r="A121" s="208"/>
      <c r="B121" s="207"/>
      <c r="C121" s="238" t="s">
        <v>287</v>
      </c>
      <c r="D121" s="238"/>
      <c r="E121" s="238"/>
      <c r="F121" s="238"/>
      <c r="G121" s="238"/>
      <c r="H121" s="238"/>
      <c r="I121" s="238"/>
      <c r="J121" s="238"/>
      <c r="K121" s="238"/>
      <c r="L121" s="238"/>
      <c r="M121" s="238"/>
      <c r="N121" s="238"/>
      <c r="O121" s="238"/>
      <c r="P121" s="238"/>
      <c r="Q121" s="206"/>
    </row>
    <row r="122" spans="1:17" s="3" customFormat="1" ht="16.5" customHeight="1">
      <c r="A122" s="16"/>
      <c r="B122" s="49"/>
      <c r="C122" s="213"/>
      <c r="D122" s="213"/>
      <c r="E122" s="213"/>
      <c r="F122" s="213"/>
      <c r="G122" s="213"/>
      <c r="H122" s="213"/>
      <c r="I122" s="213"/>
      <c r="J122" s="213"/>
      <c r="K122" s="213"/>
      <c r="L122" s="213"/>
      <c r="M122" s="213"/>
      <c r="N122" s="213"/>
      <c r="O122" s="213"/>
      <c r="P122" s="213"/>
      <c r="Q122" s="1"/>
    </row>
    <row r="123" spans="1:17" ht="26.25" customHeight="1">
      <c r="G123" s="263"/>
      <c r="H123" s="264"/>
      <c r="I123" s="267" t="s">
        <v>288</v>
      </c>
      <c r="J123" s="268"/>
      <c r="K123" s="268"/>
      <c r="L123" s="268"/>
      <c r="M123" s="268"/>
      <c r="N123" s="269"/>
    </row>
    <row r="124" spans="1:17" ht="30" customHeight="1">
      <c r="G124" s="265"/>
      <c r="H124" s="266"/>
      <c r="I124" s="230" t="s">
        <v>289</v>
      </c>
      <c r="J124" s="231"/>
      <c r="K124" s="230" t="s">
        <v>290</v>
      </c>
      <c r="L124" s="231"/>
      <c r="M124" s="230" t="s">
        <v>291</v>
      </c>
      <c r="N124" s="231"/>
    </row>
    <row r="125" spans="1:17" ht="42.75" customHeight="1">
      <c r="G125" s="232" t="s">
        <v>292</v>
      </c>
      <c r="H125" s="94" t="s">
        <v>293</v>
      </c>
      <c r="I125" s="235">
        <f>SUM(S19:S111)</f>
        <v>0</v>
      </c>
      <c r="J125" s="278"/>
      <c r="K125" s="235">
        <f>SUM(T19:T111)</f>
        <v>0</v>
      </c>
      <c r="L125" s="236"/>
      <c r="M125" s="279">
        <f>SUM(U19:U111)</f>
        <v>0</v>
      </c>
      <c r="N125" s="279"/>
      <c r="O125" s="71"/>
      <c r="P125" s="51"/>
    </row>
    <row r="126" spans="1:17" ht="42.75" customHeight="1">
      <c r="G126" s="233"/>
      <c r="H126" s="94" t="s">
        <v>294</v>
      </c>
      <c r="I126" s="260">
        <f>SUM(V19:V111)</f>
        <v>0</v>
      </c>
      <c r="J126" s="261"/>
      <c r="K126" s="274">
        <f>SUM(W19:W111)</f>
        <v>0</v>
      </c>
      <c r="L126" s="275"/>
      <c r="M126" s="229">
        <f>SUM(X19:X111)</f>
        <v>0</v>
      </c>
      <c r="N126" s="229"/>
      <c r="O126" s="51"/>
      <c r="P126" s="51"/>
    </row>
    <row r="127" spans="1:17" ht="42.75" customHeight="1">
      <c r="G127" s="234"/>
      <c r="H127" s="94" t="s">
        <v>295</v>
      </c>
      <c r="I127" s="260">
        <f>SUM(Y19:Y111)</f>
        <v>0</v>
      </c>
      <c r="J127" s="261"/>
      <c r="K127" s="260">
        <f>SUM(Z19:Z111)</f>
        <v>0</v>
      </c>
      <c r="L127" s="262"/>
      <c r="M127" s="229">
        <f>SUM(AA19:AA111)</f>
        <v>0</v>
      </c>
      <c r="N127" s="229"/>
      <c r="O127" s="72"/>
      <c r="P127" s="51"/>
    </row>
    <row r="128" spans="1:17" ht="51" customHeight="1">
      <c r="G128" s="259" t="s">
        <v>296</v>
      </c>
      <c r="H128" s="259"/>
      <c r="I128" s="259"/>
      <c r="J128" s="259"/>
      <c r="K128" s="259"/>
      <c r="L128" s="259"/>
      <c r="M128" s="259"/>
      <c r="N128" s="108">
        <f>SUM(I125:N127)</f>
        <v>0</v>
      </c>
    </row>
    <row r="129" spans="1:18" ht="15" customHeight="1"/>
    <row r="130" spans="1:18" s="3" customFormat="1" ht="80.25" customHeight="1">
      <c r="A130" s="16"/>
      <c r="B130" s="49"/>
      <c r="C130" s="249" t="s">
        <v>297</v>
      </c>
      <c r="D130" s="249"/>
      <c r="E130" s="249"/>
      <c r="F130" s="249"/>
      <c r="G130" s="249"/>
      <c r="H130" s="249"/>
      <c r="I130" s="249"/>
      <c r="J130" s="249"/>
      <c r="K130" s="249"/>
      <c r="L130" s="249"/>
      <c r="M130" s="249"/>
      <c r="N130" s="249"/>
      <c r="O130" s="249"/>
      <c r="P130" s="249"/>
      <c r="Q130" s="1"/>
    </row>
    <row r="131" spans="1:18" ht="21" customHeight="1">
      <c r="C131" s="240"/>
      <c r="D131" s="241"/>
      <c r="E131" s="241"/>
      <c r="F131" s="241"/>
      <c r="G131" s="241"/>
      <c r="H131" s="241"/>
      <c r="I131" s="241"/>
      <c r="J131" s="241"/>
      <c r="K131" s="241"/>
      <c r="L131" s="241"/>
      <c r="M131" s="241"/>
      <c r="N131" s="241"/>
      <c r="O131" s="241"/>
      <c r="P131" s="242"/>
      <c r="Q131" s="48"/>
      <c r="R131" s="48"/>
    </row>
    <row r="132" spans="1:18" ht="17.25" customHeight="1">
      <c r="C132" s="243"/>
      <c r="D132" s="244"/>
      <c r="E132" s="244"/>
      <c r="F132" s="244"/>
      <c r="G132" s="244"/>
      <c r="H132" s="244"/>
      <c r="I132" s="244"/>
      <c r="J132" s="244"/>
      <c r="K132" s="244"/>
      <c r="L132" s="244"/>
      <c r="M132" s="244"/>
      <c r="N132" s="244"/>
      <c r="O132" s="244"/>
      <c r="P132" s="245"/>
      <c r="Q132" s="48"/>
      <c r="R132" s="48"/>
    </row>
    <row r="133" spans="1:18" ht="16.5" customHeight="1">
      <c r="C133" s="243"/>
      <c r="D133" s="244"/>
      <c r="E133" s="244"/>
      <c r="F133" s="244"/>
      <c r="G133" s="244"/>
      <c r="H133" s="244"/>
      <c r="I133" s="244"/>
      <c r="J133" s="244"/>
      <c r="K133" s="244"/>
      <c r="L133" s="244"/>
      <c r="M133" s="244"/>
      <c r="N133" s="244"/>
      <c r="O133" s="244"/>
      <c r="P133" s="245"/>
      <c r="Q133" s="48"/>
      <c r="R133" s="48"/>
    </row>
    <row r="134" spans="1:18" ht="20.25" customHeight="1">
      <c r="C134" s="243"/>
      <c r="D134" s="244"/>
      <c r="E134" s="244"/>
      <c r="F134" s="244"/>
      <c r="G134" s="244"/>
      <c r="H134" s="244"/>
      <c r="I134" s="244"/>
      <c r="J134" s="244"/>
      <c r="K134" s="244"/>
      <c r="L134" s="244"/>
      <c r="M134" s="244"/>
      <c r="N134" s="244"/>
      <c r="O134" s="244"/>
      <c r="P134" s="245"/>
      <c r="Q134" s="48"/>
      <c r="R134" s="48"/>
    </row>
    <row r="135" spans="1:18" ht="19.5" customHeight="1">
      <c r="C135" s="246"/>
      <c r="D135" s="247"/>
      <c r="E135" s="247"/>
      <c r="F135" s="247"/>
      <c r="G135" s="247"/>
      <c r="H135" s="247"/>
      <c r="I135" s="247"/>
      <c r="J135" s="247"/>
      <c r="K135" s="247"/>
      <c r="L135" s="247"/>
      <c r="M135" s="247"/>
      <c r="N135" s="247"/>
      <c r="O135" s="247"/>
      <c r="P135" s="248"/>
      <c r="Q135" s="48"/>
      <c r="R135" s="48"/>
    </row>
    <row r="136" spans="1:18" ht="52.5" customHeight="1"/>
    <row r="137" spans="1:18" s="3" customFormat="1" ht="59.25" customHeight="1">
      <c r="A137" s="16"/>
      <c r="B137" s="49"/>
      <c r="C137" s="249" t="s">
        <v>298</v>
      </c>
      <c r="D137" s="249"/>
      <c r="E137" s="249"/>
      <c r="F137" s="249"/>
      <c r="G137" s="249"/>
      <c r="H137" s="249"/>
      <c r="I137" s="249"/>
      <c r="J137" s="249"/>
      <c r="K137" s="249"/>
      <c r="L137" s="249"/>
      <c r="M137" s="249"/>
      <c r="N137" s="249"/>
      <c r="O137" s="249"/>
      <c r="P137" s="249"/>
      <c r="Q137" s="1"/>
    </row>
    <row r="138" spans="1:18" ht="21" customHeight="1">
      <c r="C138" s="240"/>
      <c r="D138" s="241"/>
      <c r="E138" s="241"/>
      <c r="F138" s="241"/>
      <c r="G138" s="241"/>
      <c r="H138" s="241"/>
      <c r="I138" s="241"/>
      <c r="J138" s="241"/>
      <c r="K138" s="241"/>
      <c r="L138" s="241"/>
      <c r="M138" s="241"/>
      <c r="N138" s="241"/>
      <c r="O138" s="241"/>
      <c r="P138" s="242"/>
      <c r="Q138" s="48"/>
      <c r="R138" s="48"/>
    </row>
    <row r="139" spans="1:18" ht="14.25" customHeight="1">
      <c r="C139" s="243"/>
      <c r="D139" s="244"/>
      <c r="E139" s="244"/>
      <c r="F139" s="244"/>
      <c r="G139" s="244"/>
      <c r="H139" s="244"/>
      <c r="I139" s="244"/>
      <c r="J139" s="244"/>
      <c r="K139" s="244"/>
      <c r="L139" s="244"/>
      <c r="M139" s="244"/>
      <c r="N139" s="244"/>
      <c r="O139" s="244"/>
      <c r="P139" s="245"/>
      <c r="Q139" s="48"/>
      <c r="R139" s="48"/>
    </row>
    <row r="140" spans="1:18" ht="17.25" customHeight="1">
      <c r="C140" s="243"/>
      <c r="D140" s="244"/>
      <c r="E140" s="244"/>
      <c r="F140" s="244"/>
      <c r="G140" s="244"/>
      <c r="H140" s="244"/>
      <c r="I140" s="244"/>
      <c r="J140" s="244"/>
      <c r="K140" s="244"/>
      <c r="L140" s="244"/>
      <c r="M140" s="244"/>
      <c r="N140" s="244"/>
      <c r="O140" s="244"/>
      <c r="P140" s="245"/>
      <c r="Q140" s="48"/>
      <c r="R140" s="48"/>
    </row>
    <row r="141" spans="1:18" ht="15.75" customHeight="1">
      <c r="C141" s="243"/>
      <c r="D141" s="244"/>
      <c r="E141" s="244"/>
      <c r="F141" s="244"/>
      <c r="G141" s="244"/>
      <c r="H141" s="244"/>
      <c r="I141" s="244"/>
      <c r="J141" s="244"/>
      <c r="K141" s="244"/>
      <c r="L141" s="244"/>
      <c r="M141" s="244"/>
      <c r="N141" s="244"/>
      <c r="O141" s="244"/>
      <c r="P141" s="245"/>
      <c r="Q141" s="48"/>
      <c r="R141" s="48"/>
    </row>
    <row r="142" spans="1:18" ht="13.5" customHeight="1">
      <c r="C142" s="246"/>
      <c r="D142" s="247"/>
      <c r="E142" s="247"/>
      <c r="F142" s="247"/>
      <c r="G142" s="247"/>
      <c r="H142" s="247"/>
      <c r="I142" s="247"/>
      <c r="J142" s="247"/>
      <c r="K142" s="247"/>
      <c r="L142" s="247"/>
      <c r="M142" s="247"/>
      <c r="N142" s="247"/>
      <c r="O142" s="247"/>
      <c r="P142" s="248"/>
      <c r="Q142" s="48"/>
      <c r="R142" s="48"/>
    </row>
    <row r="143" spans="1:18" ht="52.5" customHeight="1"/>
    <row r="144" spans="1:18" s="3" customFormat="1" ht="104.25" customHeight="1">
      <c r="A144" s="16"/>
      <c r="B144" s="49"/>
      <c r="C144" s="249" t="s">
        <v>299</v>
      </c>
      <c r="D144" s="249"/>
      <c r="E144" s="249"/>
      <c r="F144" s="249"/>
      <c r="G144" s="249"/>
      <c r="H144" s="249"/>
      <c r="I144" s="249"/>
      <c r="J144" s="249"/>
      <c r="K144" s="249"/>
      <c r="L144" s="249"/>
      <c r="M144" s="249"/>
      <c r="N144" s="249"/>
      <c r="O144" s="249"/>
      <c r="P144" s="249"/>
      <c r="Q144" s="1"/>
    </row>
    <row r="145" spans="1:28" ht="21" customHeight="1">
      <c r="C145" s="240"/>
      <c r="D145" s="241"/>
      <c r="E145" s="241"/>
      <c r="F145" s="241"/>
      <c r="G145" s="241"/>
      <c r="H145" s="241"/>
      <c r="I145" s="241"/>
      <c r="J145" s="241"/>
      <c r="K145" s="241"/>
      <c r="L145" s="241"/>
      <c r="M145" s="241"/>
      <c r="N145" s="241"/>
      <c r="O145" s="241"/>
      <c r="P145" s="242"/>
      <c r="Q145" s="48"/>
      <c r="R145" s="48"/>
    </row>
    <row r="146" spans="1:28" ht="18" customHeight="1">
      <c r="C146" s="243"/>
      <c r="D146" s="244"/>
      <c r="E146" s="244"/>
      <c r="F146" s="244"/>
      <c r="G146" s="244"/>
      <c r="H146" s="244"/>
      <c r="I146" s="244"/>
      <c r="J146" s="244"/>
      <c r="K146" s="244"/>
      <c r="L146" s="244"/>
      <c r="M146" s="244"/>
      <c r="N146" s="244"/>
      <c r="O146" s="244"/>
      <c r="P146" s="245"/>
      <c r="Q146" s="48"/>
      <c r="R146" s="48"/>
    </row>
    <row r="147" spans="1:28" ht="18.75" customHeight="1">
      <c r="C147" s="243"/>
      <c r="D147" s="244"/>
      <c r="E147" s="244"/>
      <c r="F147" s="244"/>
      <c r="G147" s="244"/>
      <c r="H147" s="244"/>
      <c r="I147" s="244"/>
      <c r="J147" s="244"/>
      <c r="K147" s="244"/>
      <c r="L147" s="244"/>
      <c r="M147" s="244"/>
      <c r="N147" s="244"/>
      <c r="O147" s="244"/>
      <c r="P147" s="245"/>
      <c r="Q147" s="48"/>
      <c r="R147" s="48"/>
    </row>
    <row r="148" spans="1:28" ht="23.25" customHeight="1">
      <c r="C148" s="243"/>
      <c r="D148" s="244"/>
      <c r="E148" s="244"/>
      <c r="F148" s="244"/>
      <c r="G148" s="244"/>
      <c r="H148" s="244"/>
      <c r="I148" s="244"/>
      <c r="J148" s="244"/>
      <c r="K148" s="244"/>
      <c r="L148" s="244"/>
      <c r="M148" s="244"/>
      <c r="N148" s="244"/>
      <c r="O148" s="244"/>
      <c r="P148" s="245"/>
      <c r="Q148" s="48"/>
      <c r="R148" s="48"/>
    </row>
    <row r="149" spans="1:28" ht="21" customHeight="1">
      <c r="C149" s="246"/>
      <c r="D149" s="247"/>
      <c r="E149" s="247"/>
      <c r="F149" s="247"/>
      <c r="G149" s="247"/>
      <c r="H149" s="247"/>
      <c r="I149" s="247"/>
      <c r="J149" s="247"/>
      <c r="K149" s="247"/>
      <c r="L149" s="247"/>
      <c r="M149" s="247"/>
      <c r="N149" s="247"/>
      <c r="O149" s="247"/>
      <c r="P149" s="248"/>
      <c r="Q149" s="48"/>
      <c r="R149" s="48"/>
    </row>
    <row r="150" spans="1:28" ht="21" customHeight="1">
      <c r="C150" s="205"/>
      <c r="D150" s="205"/>
      <c r="E150" s="205"/>
      <c r="F150" s="205"/>
      <c r="G150" s="205"/>
      <c r="H150" s="205"/>
      <c r="I150" s="205"/>
      <c r="J150" s="205"/>
      <c r="K150" s="205"/>
      <c r="L150" s="205"/>
      <c r="M150" s="205"/>
      <c r="N150" s="205"/>
      <c r="O150" s="205"/>
      <c r="P150" s="205"/>
      <c r="Q150" s="48"/>
      <c r="R150" s="48"/>
    </row>
    <row r="151" spans="1:28">
      <c r="B151" s="50"/>
      <c r="C151" s="237" t="s">
        <v>300</v>
      </c>
      <c r="D151" s="237"/>
      <c r="E151" s="237"/>
      <c r="F151" s="237"/>
      <c r="G151" s="237"/>
      <c r="H151" s="237"/>
      <c r="I151" s="237"/>
      <c r="J151" s="237"/>
      <c r="K151" s="237"/>
      <c r="L151" s="237"/>
      <c r="M151" s="237"/>
      <c r="N151" s="237"/>
      <c r="Q151" s="2"/>
    </row>
    <row r="152" spans="1:28" s="209" customFormat="1" ht="128.25" customHeight="1">
      <c r="A152" s="208"/>
      <c r="B152" s="207"/>
      <c r="C152" s="238" t="s">
        <v>301</v>
      </c>
      <c r="D152" s="238"/>
      <c r="E152" s="238"/>
      <c r="F152" s="238"/>
      <c r="G152" s="238"/>
      <c r="H152" s="238"/>
      <c r="I152" s="238"/>
      <c r="J152" s="238"/>
      <c r="K152" s="238"/>
      <c r="L152" s="238"/>
      <c r="M152" s="238"/>
      <c r="N152" s="238"/>
      <c r="O152" s="238"/>
      <c r="P152" s="238"/>
      <c r="Q152" s="206"/>
    </row>
    <row r="153" spans="1:28" s="209" customFormat="1" ht="75" customHeight="1">
      <c r="A153" s="208"/>
      <c r="B153" s="207"/>
      <c r="C153" s="238" t="s">
        <v>302</v>
      </c>
      <c r="D153" s="238"/>
      <c r="E153" s="238"/>
      <c r="F153" s="238"/>
      <c r="G153" s="238"/>
      <c r="H153" s="238"/>
      <c r="I153" s="238"/>
      <c r="J153" s="238"/>
      <c r="K153" s="238"/>
      <c r="L153" s="238"/>
      <c r="M153" s="238"/>
      <c r="N153" s="238"/>
      <c r="O153" s="238"/>
      <c r="P153" s="238"/>
      <c r="Q153" s="206"/>
    </row>
    <row r="154" spans="1:28" s="209" customFormat="1" ht="273.75" customHeight="1">
      <c r="A154" s="208"/>
      <c r="B154" s="207"/>
      <c r="C154" s="238" t="s">
        <v>303</v>
      </c>
      <c r="D154" s="238"/>
      <c r="E154" s="238"/>
      <c r="F154" s="238"/>
      <c r="G154" s="238"/>
      <c r="H154" s="238"/>
      <c r="I154" s="238"/>
      <c r="J154" s="238"/>
      <c r="K154" s="238"/>
      <c r="L154" s="238"/>
      <c r="M154" s="238"/>
      <c r="N154" s="238"/>
      <c r="O154" s="238"/>
      <c r="P154" s="238"/>
      <c r="Q154" s="206"/>
    </row>
    <row r="155" spans="1:28" s="206" customFormat="1" ht="129" customHeight="1">
      <c r="B155" s="207"/>
      <c r="C155" s="238" t="s">
        <v>304</v>
      </c>
      <c r="D155" s="238"/>
      <c r="E155" s="238"/>
      <c r="F155" s="238"/>
      <c r="G155" s="238"/>
      <c r="H155" s="238"/>
      <c r="I155" s="238"/>
      <c r="J155" s="238"/>
      <c r="K155" s="238"/>
      <c r="L155" s="238"/>
      <c r="M155" s="238"/>
      <c r="N155" s="238"/>
      <c r="O155" s="238"/>
      <c r="P155" s="238"/>
      <c r="AB155" s="210"/>
    </row>
    <row r="156" spans="1:28" s="209" customFormat="1" ht="324" customHeight="1">
      <c r="A156" s="208"/>
      <c r="B156" s="207"/>
      <c r="C156" s="238" t="s">
        <v>305</v>
      </c>
      <c r="D156" s="238"/>
      <c r="E156" s="238"/>
      <c r="F156" s="238"/>
      <c r="G156" s="238"/>
      <c r="H156" s="238"/>
      <c r="I156" s="238"/>
      <c r="J156" s="238"/>
      <c r="K156" s="238"/>
      <c r="L156" s="238"/>
      <c r="M156" s="238"/>
      <c r="N156" s="238"/>
      <c r="O156" s="238"/>
      <c r="P156" s="238"/>
      <c r="Q156" s="206"/>
    </row>
    <row r="157" spans="1:28" s="206" customFormat="1" ht="165" customHeight="1">
      <c r="B157" s="211"/>
      <c r="C157" s="250" t="s">
        <v>306</v>
      </c>
      <c r="D157" s="250"/>
      <c r="E157" s="250"/>
      <c r="F157" s="250"/>
      <c r="G157" s="250"/>
      <c r="H157" s="250"/>
      <c r="I157" s="250"/>
      <c r="J157" s="250"/>
      <c r="K157" s="250"/>
      <c r="L157" s="250"/>
      <c r="M157" s="250"/>
      <c r="N157" s="250"/>
      <c r="O157" s="250"/>
      <c r="P157" s="250"/>
      <c r="Q157" s="209"/>
      <c r="AB157" s="210"/>
    </row>
    <row r="158" spans="1:28" s="206" customFormat="1" ht="266.25" customHeight="1">
      <c r="B158" s="207"/>
      <c r="C158" s="238" t="s">
        <v>307</v>
      </c>
      <c r="D158" s="238"/>
      <c r="E158" s="238"/>
      <c r="F158" s="238"/>
      <c r="G158" s="238"/>
      <c r="H158" s="238"/>
      <c r="I158" s="238"/>
      <c r="J158" s="238"/>
      <c r="K158" s="238"/>
      <c r="L158" s="238"/>
      <c r="M158" s="238"/>
      <c r="N158" s="238"/>
      <c r="O158" s="238"/>
      <c r="P158" s="238"/>
      <c r="AB158" s="210"/>
    </row>
    <row r="159" spans="1:28" s="209" customFormat="1" ht="72" customHeight="1">
      <c r="A159" s="208"/>
      <c r="B159" s="207"/>
      <c r="C159" s="238" t="s">
        <v>308</v>
      </c>
      <c r="D159" s="238"/>
      <c r="E159" s="238"/>
      <c r="F159" s="238"/>
      <c r="G159" s="238"/>
      <c r="H159" s="238"/>
      <c r="I159" s="238"/>
      <c r="J159" s="238"/>
      <c r="K159" s="238"/>
      <c r="L159" s="238"/>
      <c r="M159" s="238"/>
      <c r="N159" s="238"/>
      <c r="O159" s="238"/>
      <c r="P159" s="238"/>
      <c r="Q159" s="206"/>
    </row>
    <row r="160" spans="1:28" s="209" customFormat="1" ht="129" customHeight="1">
      <c r="A160" s="208"/>
      <c r="B160" s="207"/>
      <c r="C160" s="238" t="s">
        <v>309</v>
      </c>
      <c r="D160" s="238"/>
      <c r="E160" s="238"/>
      <c r="F160" s="238"/>
      <c r="G160" s="238"/>
      <c r="H160" s="238"/>
      <c r="I160" s="238"/>
      <c r="J160" s="238"/>
      <c r="K160" s="238"/>
      <c r="L160" s="238"/>
      <c r="M160" s="238"/>
      <c r="N160" s="238"/>
      <c r="O160" s="238"/>
      <c r="P160" s="238"/>
      <c r="Q160" s="206"/>
    </row>
    <row r="161" spans="1:17" s="209" customFormat="1" ht="152.25" customHeight="1">
      <c r="A161" s="208"/>
      <c r="B161" s="207"/>
      <c r="C161" s="250" t="s">
        <v>310</v>
      </c>
      <c r="D161" s="250"/>
      <c r="E161" s="250"/>
      <c r="F161" s="250"/>
      <c r="G161" s="250"/>
      <c r="H161" s="250"/>
      <c r="I161" s="250"/>
      <c r="J161" s="250"/>
      <c r="K161" s="250"/>
      <c r="L161" s="250"/>
      <c r="M161" s="250"/>
      <c r="N161" s="250"/>
      <c r="O161" s="250"/>
      <c r="P161" s="250"/>
      <c r="Q161" s="206"/>
    </row>
    <row r="162" spans="1:17" s="206" customFormat="1" ht="174.75" customHeight="1">
      <c r="B162" s="207"/>
      <c r="C162" s="250" t="s">
        <v>311</v>
      </c>
      <c r="D162" s="250"/>
      <c r="E162" s="250"/>
      <c r="F162" s="250"/>
      <c r="G162" s="250"/>
      <c r="H162" s="250"/>
      <c r="I162" s="250"/>
      <c r="J162" s="250"/>
      <c r="K162" s="250"/>
      <c r="L162" s="250"/>
      <c r="M162" s="250"/>
      <c r="N162" s="250"/>
      <c r="O162" s="250"/>
      <c r="P162" s="250"/>
      <c r="Q162" s="212"/>
    </row>
    <row r="163" spans="1:17" s="206" customFormat="1" ht="125.25" customHeight="1">
      <c r="B163" s="207"/>
      <c r="C163" s="336" t="s">
        <v>312</v>
      </c>
      <c r="D163" s="336"/>
      <c r="E163" s="336"/>
      <c r="F163" s="336"/>
      <c r="G163" s="336"/>
      <c r="H163" s="336"/>
      <c r="I163" s="336"/>
      <c r="J163" s="336"/>
      <c r="K163" s="336"/>
      <c r="L163" s="336"/>
      <c r="M163" s="336"/>
      <c r="N163" s="336"/>
      <c r="O163" s="336"/>
      <c r="P163" s="336"/>
      <c r="Q163" s="212"/>
    </row>
    <row r="164" spans="1:17" s="206" customFormat="1" ht="320.25" customHeight="1">
      <c r="B164" s="207"/>
      <c r="C164" s="250" t="s">
        <v>313</v>
      </c>
      <c r="D164" s="250"/>
      <c r="E164" s="250"/>
      <c r="F164" s="250"/>
      <c r="G164" s="250"/>
      <c r="H164" s="250"/>
      <c r="I164" s="250"/>
      <c r="J164" s="250"/>
      <c r="K164" s="250"/>
      <c r="L164" s="250"/>
      <c r="M164" s="250"/>
      <c r="N164" s="250"/>
      <c r="O164" s="250"/>
      <c r="P164" s="250"/>
      <c r="Q164" s="212"/>
    </row>
    <row r="165" spans="1:17" s="206" customFormat="1" ht="274.5" customHeight="1">
      <c r="B165" s="207"/>
      <c r="C165" s="250" t="s">
        <v>314</v>
      </c>
      <c r="D165" s="250"/>
      <c r="E165" s="250"/>
      <c r="F165" s="250"/>
      <c r="G165" s="250"/>
      <c r="H165" s="250"/>
      <c r="I165" s="250"/>
      <c r="J165" s="250"/>
      <c r="K165" s="250"/>
      <c r="L165" s="250"/>
      <c r="M165" s="250"/>
      <c r="N165" s="250"/>
      <c r="O165" s="250"/>
      <c r="P165" s="250"/>
      <c r="Q165" s="212"/>
    </row>
    <row r="166" spans="1:17" s="159" customFormat="1" ht="84.75" customHeight="1">
      <c r="B166" s="200"/>
      <c r="C166" s="333"/>
      <c r="D166" s="333"/>
      <c r="E166" s="333"/>
      <c r="F166" s="333"/>
      <c r="G166" s="333"/>
      <c r="H166" s="227" t="s">
        <v>315</v>
      </c>
      <c r="I166" s="227"/>
      <c r="J166" s="227"/>
      <c r="K166" s="227"/>
      <c r="L166" s="227"/>
      <c r="M166" s="227"/>
      <c r="N166" s="227"/>
      <c r="O166" s="227"/>
      <c r="P166" s="227"/>
    </row>
    <row r="167" spans="1:17" ht="23.25" customHeight="1">
      <c r="D167" s="73"/>
      <c r="E167" s="73"/>
      <c r="F167" s="73"/>
      <c r="G167" s="73"/>
      <c r="I167" s="204"/>
      <c r="J167" s="204"/>
      <c r="K167" s="204"/>
      <c r="L167" s="204"/>
      <c r="M167" s="73"/>
      <c r="N167" s="73"/>
      <c r="O167" s="73"/>
    </row>
    <row r="168" spans="1:17" ht="36" customHeight="1">
      <c r="C168" s="252" t="s">
        <v>316</v>
      </c>
      <c r="D168" s="253"/>
      <c r="E168" s="253"/>
      <c r="F168" s="253"/>
      <c r="G168" s="225" t="str">
        <f>IF('1. Licitação'!$K$5&lt;&gt;"",'1. Licitação'!$K$5,"")</f>
        <v/>
      </c>
      <c r="H168" s="225"/>
      <c r="I168" s="225"/>
      <c r="J168" s="225"/>
      <c r="K168" s="225"/>
      <c r="L168" s="225"/>
      <c r="M168" s="225"/>
      <c r="N168" s="225"/>
      <c r="O168" s="225"/>
      <c r="P168" s="226"/>
      <c r="Q168" s="29"/>
    </row>
    <row r="170" spans="1:17">
      <c r="C170" s="251" t="s">
        <v>317</v>
      </c>
      <c r="D170" s="251"/>
      <c r="E170" s="251"/>
      <c r="F170" s="251"/>
      <c r="G170" s="251"/>
      <c r="H170" s="251"/>
      <c r="I170" s="251"/>
      <c r="J170" s="251"/>
      <c r="K170" s="251"/>
      <c r="L170" s="251"/>
      <c r="M170" s="251"/>
      <c r="N170" s="251"/>
      <c r="O170" s="251"/>
      <c r="P170" s="251"/>
    </row>
    <row r="171" spans="1:17" ht="42" customHeight="1">
      <c r="C171" s="228" t="s">
        <v>318</v>
      </c>
      <c r="D171" s="228"/>
      <c r="E171" s="228"/>
      <c r="F171" s="228"/>
      <c r="G171" s="239"/>
      <c r="H171" s="239"/>
      <c r="I171" s="239"/>
    </row>
    <row r="173" spans="1:17" s="159" customFormat="1" ht="58.5" customHeight="1">
      <c r="B173" s="200"/>
      <c r="C173" s="365" t="s">
        <v>319</v>
      </c>
      <c r="D173" s="365"/>
      <c r="E173" s="365"/>
      <c r="F173" s="365"/>
      <c r="G173" s="201"/>
      <c r="H173" s="201"/>
      <c r="I173" s="202"/>
      <c r="J173" s="202"/>
      <c r="K173" s="202"/>
      <c r="L173" s="202"/>
      <c r="M173" s="202"/>
      <c r="N173" s="202"/>
      <c r="O173" s="202"/>
      <c r="P173" s="202"/>
    </row>
    <row r="174" spans="1:17" s="159" customFormat="1" ht="44.25" customHeight="1">
      <c r="B174" s="200"/>
      <c r="C174" s="365" t="s">
        <v>320</v>
      </c>
      <c r="D174" s="365"/>
      <c r="E174" s="365"/>
      <c r="F174" s="365"/>
      <c r="G174" s="201"/>
      <c r="H174" s="201"/>
      <c r="I174" s="202"/>
      <c r="J174" s="202"/>
      <c r="K174" s="202"/>
      <c r="L174" s="202"/>
      <c r="M174" s="202"/>
      <c r="N174" s="202"/>
      <c r="O174" s="202"/>
      <c r="P174" s="202"/>
    </row>
    <row r="175" spans="1:17" s="159" customFormat="1" ht="144" customHeight="1">
      <c r="B175" s="200"/>
      <c r="C175" s="200"/>
      <c r="D175" s="200"/>
      <c r="E175" s="200"/>
      <c r="F175" s="200"/>
      <c r="G175" s="200"/>
      <c r="H175" s="227" t="s">
        <v>321</v>
      </c>
      <c r="I175" s="227"/>
      <c r="J175" s="227"/>
      <c r="K175" s="227"/>
      <c r="L175" s="227"/>
      <c r="M175" s="203"/>
      <c r="N175" s="200"/>
      <c r="O175" s="200"/>
      <c r="P175" s="200"/>
    </row>
  </sheetData>
  <sheetProtection algorithmName="SHA-512" hashValue="BmDEsE4s7YG3qIf8vnSVmcBVSatUF+hIZtA/aX6fJnkn0lEGUxi3PbwQbZmsNuUfD18Kd5PtpE4DaoerB77dgA==" saltValue="Eo4aT2XhbrRpspNiEFJY8g==" spinCount="100000" sheet="1" objects="1" formatCells="0" formatColumns="0" formatRows="0" insertColumns="0" insertRows="0" insertHyperlinks="0" autoFilter="0"/>
  <autoFilter ref="L18:L111" xr:uid="{42D56865-3FDF-4D73-9773-1F4AEED00317}"/>
  <mergeCells count="296">
    <mergeCell ref="C164:P164"/>
    <mergeCell ref="C174:F174"/>
    <mergeCell ref="C173:F173"/>
    <mergeCell ref="AB17:AB18"/>
    <mergeCell ref="D64:E64"/>
    <mergeCell ref="G64:K64"/>
    <mergeCell ref="D69:E69"/>
    <mergeCell ref="G69:K69"/>
    <mergeCell ref="D68:E68"/>
    <mergeCell ref="G68:K68"/>
    <mergeCell ref="D67:E67"/>
    <mergeCell ref="G67:K67"/>
    <mergeCell ref="D66:E66"/>
    <mergeCell ref="G66:K66"/>
    <mergeCell ref="D65:E65"/>
    <mergeCell ref="G65:K65"/>
    <mergeCell ref="G45:K45"/>
    <mergeCell ref="D41:E41"/>
    <mergeCell ref="G41:K41"/>
    <mergeCell ref="D60:E60"/>
    <mergeCell ref="G60:K60"/>
    <mergeCell ref="D59:E59"/>
    <mergeCell ref="O50:O51"/>
    <mergeCell ref="M116:P116"/>
    <mergeCell ref="D70:E70"/>
    <mergeCell ref="G70:K70"/>
    <mergeCell ref="D47:E47"/>
    <mergeCell ref="D55:E55"/>
    <mergeCell ref="G55:K55"/>
    <mergeCell ref="C116:E116"/>
    <mergeCell ref="F116:L116"/>
    <mergeCell ref="G90:K90"/>
    <mergeCell ref="C162:P162"/>
    <mergeCell ref="C117:E117"/>
    <mergeCell ref="C118:E118"/>
    <mergeCell ref="C119:E119"/>
    <mergeCell ref="F117:L117"/>
    <mergeCell ref="F118:L118"/>
    <mergeCell ref="F119:L119"/>
    <mergeCell ref="M117:P117"/>
    <mergeCell ref="M118:P118"/>
    <mergeCell ref="M119:P119"/>
    <mergeCell ref="G63:K63"/>
    <mergeCell ref="D58:E58"/>
    <mergeCell ref="G58:K58"/>
    <mergeCell ref="G111:K111"/>
    <mergeCell ref="C137:P137"/>
    <mergeCell ref="C138:P142"/>
    <mergeCell ref="D38:E38"/>
    <mergeCell ref="D45:E45"/>
    <mergeCell ref="D63:E63"/>
    <mergeCell ref="P50:P51"/>
    <mergeCell ref="G43:K43"/>
    <mergeCell ref="D57:E57"/>
    <mergeCell ref="G57:K57"/>
    <mergeCell ref="D56:E56"/>
    <mergeCell ref="G56:K56"/>
    <mergeCell ref="D61:E61"/>
    <mergeCell ref="G61:K61"/>
    <mergeCell ref="G59:K59"/>
    <mergeCell ref="G47:K47"/>
    <mergeCell ref="D46:E46"/>
    <mergeCell ref="D52:E52"/>
    <mergeCell ref="G52:K52"/>
    <mergeCell ref="D49:E49"/>
    <mergeCell ref="G49:K49"/>
    <mergeCell ref="D48:E48"/>
    <mergeCell ref="G48:K48"/>
    <mergeCell ref="D50:E51"/>
    <mergeCell ref="G50:K51"/>
    <mergeCell ref="G54:K54"/>
    <mergeCell ref="D53:E53"/>
    <mergeCell ref="G104:K104"/>
    <mergeCell ref="D90:E90"/>
    <mergeCell ref="C144:P144"/>
    <mergeCell ref="C120:P120"/>
    <mergeCell ref="D91:E91"/>
    <mergeCell ref="G91:K91"/>
    <mergeCell ref="D110:E110"/>
    <mergeCell ref="G92:K92"/>
    <mergeCell ref="G93:K93"/>
    <mergeCell ref="G105:K105"/>
    <mergeCell ref="C121:P121"/>
    <mergeCell ref="C115:P115"/>
    <mergeCell ref="D92:E92"/>
    <mergeCell ref="C50:C51"/>
    <mergeCell ref="F50:F51"/>
    <mergeCell ref="C166:G166"/>
    <mergeCell ref="H166:K166"/>
    <mergeCell ref="D93:E93"/>
    <mergeCell ref="G62:K62"/>
    <mergeCell ref="G46:K46"/>
    <mergeCell ref="L166:P166"/>
    <mergeCell ref="C156:P156"/>
    <mergeCell ref="C161:P161"/>
    <mergeCell ref="C158:P158"/>
    <mergeCell ref="D102:E102"/>
    <mergeCell ref="G102:K102"/>
    <mergeCell ref="D107:E107"/>
    <mergeCell ref="D103:E103"/>
    <mergeCell ref="G103:K103"/>
    <mergeCell ref="D111:E111"/>
    <mergeCell ref="G53:K53"/>
    <mergeCell ref="D108:E108"/>
    <mergeCell ref="G108:K108"/>
    <mergeCell ref="D106:E106"/>
    <mergeCell ref="G106:K106"/>
    <mergeCell ref="D104:E104"/>
    <mergeCell ref="C163:P163"/>
    <mergeCell ref="A2:A3"/>
    <mergeCell ref="C3:F3"/>
    <mergeCell ref="G3:J3"/>
    <mergeCell ref="K3:M3"/>
    <mergeCell ref="C2:F2"/>
    <mergeCell ref="G2:J2"/>
    <mergeCell ref="K2:M2"/>
    <mergeCell ref="C5:J5"/>
    <mergeCell ref="G26:K26"/>
    <mergeCell ref="D25:E25"/>
    <mergeCell ref="G23:K23"/>
    <mergeCell ref="G24:K24"/>
    <mergeCell ref="D23:E23"/>
    <mergeCell ref="C17:E18"/>
    <mergeCell ref="D26:E26"/>
    <mergeCell ref="C8:P10"/>
    <mergeCell ref="N2:P2"/>
    <mergeCell ref="O5:P5"/>
    <mergeCell ref="N3:P3"/>
    <mergeCell ref="K5:M5"/>
    <mergeCell ref="D24:E24"/>
    <mergeCell ref="F17:K18"/>
    <mergeCell ref="L17:N17"/>
    <mergeCell ref="C7:P7"/>
    <mergeCell ref="G30:K30"/>
    <mergeCell ref="G34:K34"/>
    <mergeCell ref="Y17:Y18"/>
    <mergeCell ref="S17:S18"/>
    <mergeCell ref="T17:T18"/>
    <mergeCell ref="U17:U18"/>
    <mergeCell ref="X17:X18"/>
    <mergeCell ref="D28:E28"/>
    <mergeCell ref="G28:K28"/>
    <mergeCell ref="D27:E27"/>
    <mergeCell ref="G27:K27"/>
    <mergeCell ref="P17:P18"/>
    <mergeCell ref="O17:O18"/>
    <mergeCell ref="N50:N51"/>
    <mergeCell ref="AF8:AH8"/>
    <mergeCell ref="AI8:AI9"/>
    <mergeCell ref="AD8:AD9"/>
    <mergeCell ref="AJ8:AJ9"/>
    <mergeCell ref="D22:E22"/>
    <mergeCell ref="G22:K22"/>
    <mergeCell ref="D21:E21"/>
    <mergeCell ref="G21:K21"/>
    <mergeCell ref="D20:E20"/>
    <mergeCell ref="G20:K20"/>
    <mergeCell ref="Z17:Z18"/>
    <mergeCell ref="G19:K19"/>
    <mergeCell ref="C11:P11"/>
    <mergeCell ref="C13:P15"/>
    <mergeCell ref="M50:M51"/>
    <mergeCell ref="G33:K33"/>
    <mergeCell ref="G36:K36"/>
    <mergeCell ref="D35:E35"/>
    <mergeCell ref="G35:K35"/>
    <mergeCell ref="G42:K42"/>
    <mergeCell ref="D31:E31"/>
    <mergeCell ref="G31:K31"/>
    <mergeCell ref="D30:E30"/>
    <mergeCell ref="D87:E87"/>
    <mergeCell ref="G87:K87"/>
    <mergeCell ref="D29:E29"/>
    <mergeCell ref="G29:K29"/>
    <mergeCell ref="D37:E37"/>
    <mergeCell ref="D86:E86"/>
    <mergeCell ref="G86:K86"/>
    <mergeCell ref="D36:E36"/>
    <mergeCell ref="D62:E62"/>
    <mergeCell ref="D34:E34"/>
    <mergeCell ref="D42:E42"/>
    <mergeCell ref="G38:K38"/>
    <mergeCell ref="D40:E40"/>
    <mergeCell ref="G40:K40"/>
    <mergeCell ref="D39:E39"/>
    <mergeCell ref="G39:K39"/>
    <mergeCell ref="D44:E44"/>
    <mergeCell ref="G44:K44"/>
    <mergeCell ref="D43:E43"/>
    <mergeCell ref="G37:K37"/>
    <mergeCell ref="D33:E33"/>
    <mergeCell ref="D32:E32"/>
    <mergeCell ref="G32:K32"/>
    <mergeCell ref="D54:E54"/>
    <mergeCell ref="AP8:AP9"/>
    <mergeCell ref="I126:J126"/>
    <mergeCell ref="K126:L126"/>
    <mergeCell ref="G25:K25"/>
    <mergeCell ref="G109:K109"/>
    <mergeCell ref="V17:V18"/>
    <mergeCell ref="W17:W18"/>
    <mergeCell ref="I125:J125"/>
    <mergeCell ref="M125:N125"/>
    <mergeCell ref="G88:K88"/>
    <mergeCell ref="AA17:AA18"/>
    <mergeCell ref="AK8:AK9"/>
    <mergeCell ref="AL8:AL9"/>
    <mergeCell ref="AM8:AM9"/>
    <mergeCell ref="AN8:AN9"/>
    <mergeCell ref="G94:K94"/>
    <mergeCell ref="G95:K95"/>
    <mergeCell ref="G99:K99"/>
    <mergeCell ref="G97:K97"/>
    <mergeCell ref="G98:K98"/>
    <mergeCell ref="G96:K96"/>
    <mergeCell ref="C113:P113"/>
    <mergeCell ref="D88:E88"/>
    <mergeCell ref="D19:E19"/>
    <mergeCell ref="C168:F168"/>
    <mergeCell ref="G110:K110"/>
    <mergeCell ref="AO8:AO9"/>
    <mergeCell ref="G128:M128"/>
    <mergeCell ref="D94:E94"/>
    <mergeCell ref="D95:E95"/>
    <mergeCell ref="I127:J127"/>
    <mergeCell ref="K127:L127"/>
    <mergeCell ref="D99:E99"/>
    <mergeCell ref="D97:E97"/>
    <mergeCell ref="D98:E98"/>
    <mergeCell ref="D96:E96"/>
    <mergeCell ref="D109:E109"/>
    <mergeCell ref="D100:E100"/>
    <mergeCell ref="G100:K100"/>
    <mergeCell ref="D101:E101"/>
    <mergeCell ref="G101:K101"/>
    <mergeCell ref="I124:J124"/>
    <mergeCell ref="C114:P114"/>
    <mergeCell ref="G123:H124"/>
    <mergeCell ref="I123:N123"/>
    <mergeCell ref="D89:E89"/>
    <mergeCell ref="G89:K89"/>
    <mergeCell ref="G107:K107"/>
    <mergeCell ref="G168:P168"/>
    <mergeCell ref="D105:E105"/>
    <mergeCell ref="H175:L175"/>
    <mergeCell ref="C171:F171"/>
    <mergeCell ref="M126:N126"/>
    <mergeCell ref="M127:N127"/>
    <mergeCell ref="K124:L124"/>
    <mergeCell ref="G125:G127"/>
    <mergeCell ref="K125:L125"/>
    <mergeCell ref="M124:N124"/>
    <mergeCell ref="C151:N151"/>
    <mergeCell ref="C152:P152"/>
    <mergeCell ref="C153:P153"/>
    <mergeCell ref="C155:P155"/>
    <mergeCell ref="C154:P154"/>
    <mergeCell ref="G171:I171"/>
    <mergeCell ref="C131:P135"/>
    <mergeCell ref="C145:P149"/>
    <mergeCell ref="C130:P130"/>
    <mergeCell ref="C160:P160"/>
    <mergeCell ref="C159:P159"/>
    <mergeCell ref="C165:P165"/>
    <mergeCell ref="C157:P157"/>
    <mergeCell ref="C170:P170"/>
    <mergeCell ref="D71:E71"/>
    <mergeCell ref="G71:K71"/>
    <mergeCell ref="G72:K72"/>
    <mergeCell ref="G73:K73"/>
    <mergeCell ref="G74:K74"/>
    <mergeCell ref="G75:K75"/>
    <mergeCell ref="G76:K76"/>
    <mergeCell ref="G77:K77"/>
    <mergeCell ref="G78:K78"/>
    <mergeCell ref="G79:K79"/>
    <mergeCell ref="G80:K80"/>
    <mergeCell ref="G81:K81"/>
    <mergeCell ref="G82:K82"/>
    <mergeCell ref="G83:K83"/>
    <mergeCell ref="G84:K84"/>
    <mergeCell ref="G85:K85"/>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s>
  <phoneticPr fontId="36" type="noConversion"/>
  <conditionalFormatting sqref="A157:A158">
    <cfRule type="cellIs" dxfId="56" priority="12" operator="equal">
      <formula>"Obs"</formula>
    </cfRule>
  </conditionalFormatting>
  <conditionalFormatting sqref="I125:I127">
    <cfRule type="cellIs" dxfId="55" priority="8" operator="equal">
      <formula>" "</formula>
    </cfRule>
  </conditionalFormatting>
  <conditionalFormatting sqref="K125:K127 M125:M127">
    <cfRule type="cellIs" dxfId="54" priority="7" operator="equal">
      <formula>" "</formula>
    </cfRule>
  </conditionalFormatting>
  <dataValidations count="8">
    <dataValidation type="list" allowBlank="1" showInputMessage="1" showErrorMessage="1" error="Selecionar o órgão/entidade da lista. Se estiver faltando, solicitar acréscimo na lista." sqref="G171:I171" xr:uid="{DDBA36D3-FEB0-45A2-B51F-9BD3266E515B}">
      <formula1>"CGM,SEPLAG,SEMUG,SMA,SECONSER,SMCTI,SMDC,SME,SMF,SMHRF,SECLIMA,SMU,SAE,SMDCG,SMARHS,SEMPAS,PGM,SMASES,SMC,SMAC,SMEL,SEOP,SMO,NITPREV,EMUSA,FeSaúde,FAN,FMS,NELTUR,NITTRANS,CLIN,FME,SEXEC"</formula1>
    </dataValidation>
    <dataValidation type="decimal" allowBlank="1" showInputMessage="1" showErrorMessage="1" error="Apenas número." sqref="AE3" xr:uid="{4BD974C9-16E9-4A75-9F86-78CE1036EFEF}">
      <formula1>0</formula1>
      <formula2>1000000000</formula2>
    </dataValidation>
    <dataValidation type="date" allowBlank="1" showInputMessage="1" showErrorMessage="1" error="Insira uma data válida." sqref="O5:P5" xr:uid="{8F1EA939-2593-4998-B747-3E79D96E51E9}">
      <formula1>36526</formula1>
      <formula2>54789</formula2>
    </dataValidation>
    <dataValidation type="list" allowBlank="1" showInputMessage="1" showErrorMessage="1" sqref="L52:L85 L19:L50" xr:uid="{8C865AFD-BBB9-4DE4-A1EF-CBC8B627BD8E}">
      <formula1>"ocultar"</formula1>
    </dataValidation>
    <dataValidation type="list" allowBlank="1" showInputMessage="1" showErrorMessage="1" sqref="L86:L111 M19:N111" xr:uid="{FFE38397-2C47-42C2-BE37-53E2EC61DBBF}">
      <formula1>"X,x"</formula1>
    </dataValidation>
    <dataValidation type="list" allowBlank="1" showInputMessage="1" showErrorMessage="1" error="Selecionar o procedimento da lista, conforme o anexo do GIR 003 utilizado." sqref="AF3" xr:uid="{37FE6A79-88E1-4141-8174-B1D79591D066}">
      <formula1>"Concorrência,Tomada de Preços,Convite,Leilão,Concurso,Pregão Eletrônico, Pregão Presencial,RDC,Chamamento Público,Lei 13303/2016"</formula1>
    </dataValidation>
    <dataValidation type="list" allowBlank="1" showInputMessage="1" showErrorMessage="1" error="Selecionar um órgão ou uma entidade da lista." sqref="G171:I171" xr:uid="{31770C6D-F234-4306-AE8A-02FD00F9174C}">
      <formula1>"CGM,SEPLAG,SMA,SECONSER,SMCTI,SMDC,SME,SMF,SMHRF,SECLIMA,SMU,SAE,SMDCG,SMARHS,SEMPAS,PGM,SMASES,SMC,SMAC,SMEL,SEOP,SMO,NITPREV,EMUSA,FeSaúde,FAN,FMS,NELTUR,NITTRANS,CLIN,FME,SEXEC"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1EA6137E-508B-4DE8-BB23-4BEAF8414D5F}">
      <formula1>"Sim"</formula1>
    </dataValidation>
  </dataValidations>
  <pageMargins left="0.31496062992125984" right="0.31496062992125984" top="0.39370078740157483" bottom="0.39370078740157483" header="0.31496062992125984" footer="0.31496062992125984"/>
  <pageSetup paperSize="9" scale="56" fitToHeight="0" orientation="portrait" r:id="rId1"/>
  <rowBreaks count="1" manualBreakCount="1">
    <brk id="111"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196"/>
  <sheetViews>
    <sheetView showGridLines="0" zoomScale="60" zoomScaleNormal="60" zoomScaleSheetLayoutView="40" workbookViewId="0"/>
  </sheetViews>
  <sheetFormatPr defaultColWidth="9.140625" defaultRowHeight="23.25"/>
  <cols>
    <col min="1" max="1" width="7" style="1" customWidth="1"/>
    <col min="2" max="2" width="12.140625" style="1" customWidth="1"/>
    <col min="3" max="3" width="7.5703125" style="49" customWidth="1"/>
    <col min="4" max="4" width="11.85546875" style="49" customWidth="1"/>
    <col min="5" max="5" width="10" style="49" customWidth="1"/>
    <col min="6" max="6" width="10.28515625" style="49" customWidth="1"/>
    <col min="7" max="11" width="12.7109375" style="49" customWidth="1"/>
    <col min="12" max="12" width="10.42578125" style="49" customWidth="1"/>
    <col min="13" max="13" width="13.7109375" style="49" customWidth="1"/>
    <col min="14" max="14" width="10.140625" style="49" customWidth="1"/>
    <col min="15" max="15" width="13.5703125" style="49" customWidth="1"/>
    <col min="16" max="16" width="10.28515625" style="49" customWidth="1"/>
    <col min="17" max="17" width="10.85546875" style="1" customWidth="1"/>
    <col min="18" max="18" width="10.85546875" style="1" hidden="1" customWidth="1"/>
    <col min="19" max="27" width="3.85546875" style="1" hidden="1" customWidth="1"/>
    <col min="28" max="28" width="17.140625" style="1" hidden="1" customWidth="1"/>
    <col min="29" max="29" width="6.5703125" style="1" customWidth="1"/>
    <col min="30" max="31" width="26" style="1" customWidth="1"/>
    <col min="32" max="32" width="21.5703125" style="1" customWidth="1"/>
    <col min="33" max="33" width="15.140625" style="1" customWidth="1"/>
    <col min="34" max="34" width="9.5703125" style="1" customWidth="1"/>
    <col min="35" max="36" width="9.140625" style="1" customWidth="1"/>
    <col min="37" max="37" width="9.7109375" style="1" customWidth="1"/>
    <col min="38" max="38" width="14" style="1" customWidth="1"/>
    <col min="39" max="39" width="12.7109375" style="1" customWidth="1"/>
    <col min="40" max="16384" width="9.140625" style="1"/>
  </cols>
  <sheetData>
    <row r="1" spans="1:42" s="4" customFormat="1" ht="81" customHeight="1" thickBot="1">
      <c r="C1" s="83"/>
      <c r="D1" s="83"/>
      <c r="E1" s="83"/>
      <c r="F1" s="83"/>
      <c r="G1" s="83"/>
      <c r="H1" s="83"/>
      <c r="I1" s="83"/>
      <c r="J1" s="83"/>
      <c r="K1" s="83"/>
      <c r="L1" s="83"/>
      <c r="M1" s="83"/>
      <c r="N1" s="83"/>
      <c r="O1" s="83"/>
      <c r="P1" s="83"/>
      <c r="AD1" s="193" t="s">
        <v>0</v>
      </c>
      <c r="AE1" s="182"/>
      <c r="AH1" s="34"/>
      <c r="AI1" s="34"/>
    </row>
    <row r="2" spans="1:42" s="18" customFormat="1" ht="20.2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5" customHeight="1">
      <c r="B5" s="20"/>
      <c r="C5" s="395" t="s">
        <v>9</v>
      </c>
      <c r="D5" s="395"/>
      <c r="E5" s="395"/>
      <c r="F5" s="395"/>
      <c r="G5" s="395"/>
      <c r="H5" s="395"/>
      <c r="I5" s="395"/>
      <c r="J5" s="395"/>
      <c r="K5" s="321"/>
      <c r="L5" s="321"/>
      <c r="M5" s="321"/>
      <c r="N5" s="54" t="s">
        <v>10</v>
      </c>
      <c r="O5" s="317"/>
      <c r="P5" s="318"/>
      <c r="Q5" s="20"/>
      <c r="AD5" s="13"/>
      <c r="AE5" s="13"/>
      <c r="AF5" s="13"/>
      <c r="AG5" s="13"/>
      <c r="AH5" s="13"/>
      <c r="AI5" s="13"/>
      <c r="AJ5" s="13"/>
      <c r="AK5" s="13"/>
      <c r="AL5" s="13"/>
      <c r="AM5" s="13"/>
      <c r="AN5" s="13"/>
      <c r="AO5" s="13"/>
      <c r="AP5" s="13"/>
    </row>
    <row r="6" spans="1:42" s="6" customFormat="1" ht="46.5" customHeight="1">
      <c r="B6" s="20"/>
      <c r="C6" s="511" t="s">
        <v>639</v>
      </c>
      <c r="D6" s="512"/>
      <c r="E6" s="512"/>
      <c r="F6" s="512"/>
      <c r="G6" s="513"/>
      <c r="H6" s="514"/>
      <c r="I6" s="515"/>
      <c r="J6" s="516"/>
      <c r="K6" s="510" t="s">
        <v>16</v>
      </c>
      <c r="L6" s="510"/>
      <c r="M6" s="510"/>
      <c r="N6" s="517"/>
      <c r="O6" s="517"/>
      <c r="P6" s="517"/>
      <c r="Q6" s="20"/>
      <c r="AD6" s="3"/>
      <c r="AE6" s="13"/>
      <c r="AF6" s="3"/>
      <c r="AG6" s="3"/>
      <c r="AH6" s="3"/>
      <c r="AI6" s="3"/>
      <c r="AJ6" s="3"/>
      <c r="AK6" s="3"/>
      <c r="AL6" s="3"/>
      <c r="AM6" s="3"/>
      <c r="AN6" s="3"/>
      <c r="AO6" s="3"/>
      <c r="AP6" s="3"/>
    </row>
    <row r="7" spans="1:42" s="5" customFormat="1" ht="19.5" customHeight="1" thickBot="1">
      <c r="A7" s="4"/>
      <c r="B7" s="21"/>
      <c r="C7" s="52"/>
      <c r="D7" s="52"/>
      <c r="E7" s="52"/>
      <c r="F7" s="52"/>
      <c r="G7" s="56"/>
      <c r="H7" s="56"/>
      <c r="I7" s="56"/>
      <c r="J7" s="56"/>
      <c r="K7" s="56"/>
      <c r="L7" s="56"/>
      <c r="M7" s="56"/>
      <c r="N7" s="56"/>
      <c r="O7" s="55"/>
      <c r="P7" s="55"/>
      <c r="Q7" s="21"/>
      <c r="AD7" s="3"/>
      <c r="AE7" s="13"/>
      <c r="AF7" s="2" t="s">
        <v>12</v>
      </c>
      <c r="AG7" s="2"/>
      <c r="AH7" s="2"/>
      <c r="AI7" s="3"/>
      <c r="AJ7" s="3"/>
      <c r="AK7" s="3"/>
      <c r="AL7" s="3"/>
      <c r="AM7" s="3"/>
      <c r="AN7" s="3"/>
      <c r="AO7" s="3"/>
      <c r="AP7" s="3"/>
    </row>
    <row r="8" spans="1:42" s="5" customFormat="1" ht="23.25" customHeight="1">
      <c r="B8" s="21"/>
      <c r="C8" s="328" t="s">
        <v>11</v>
      </c>
      <c r="D8" s="329"/>
      <c r="E8" s="329"/>
      <c r="F8" s="329"/>
      <c r="G8" s="329"/>
      <c r="H8" s="329"/>
      <c r="I8" s="329"/>
      <c r="J8" s="329"/>
      <c r="K8" s="329"/>
      <c r="L8" s="329"/>
      <c r="M8" s="329"/>
      <c r="N8" s="329"/>
      <c r="O8" s="329"/>
      <c r="P8" s="330"/>
      <c r="Q8" s="21"/>
      <c r="R8" s="21"/>
      <c r="AD8" s="386" t="s">
        <v>2</v>
      </c>
      <c r="AE8" s="13"/>
      <c r="AF8" s="385" t="s">
        <v>13</v>
      </c>
      <c r="AG8" s="381"/>
      <c r="AH8" s="381"/>
      <c r="AI8" s="381" t="s">
        <v>14</v>
      </c>
      <c r="AJ8" s="388" t="s">
        <v>7</v>
      </c>
      <c r="AK8" s="388" t="s">
        <v>15</v>
      </c>
      <c r="AL8" s="388" t="s">
        <v>16</v>
      </c>
      <c r="AM8" s="381" t="s">
        <v>17</v>
      </c>
      <c r="AN8" s="381" t="s">
        <v>18</v>
      </c>
      <c r="AO8" s="381" t="s">
        <v>19</v>
      </c>
      <c r="AP8" s="383" t="s">
        <v>8</v>
      </c>
    </row>
    <row r="9" spans="1:42" s="5" customFormat="1" ht="66.75" customHeight="1" thickBot="1">
      <c r="B9" s="21"/>
      <c r="C9" s="311"/>
      <c r="D9" s="312"/>
      <c r="E9" s="312"/>
      <c r="F9" s="312"/>
      <c r="G9" s="312"/>
      <c r="H9" s="312"/>
      <c r="I9" s="312"/>
      <c r="J9" s="312"/>
      <c r="K9" s="312"/>
      <c r="L9" s="312"/>
      <c r="M9" s="312"/>
      <c r="N9" s="312"/>
      <c r="O9" s="312"/>
      <c r="P9" s="313"/>
      <c r="Q9" s="21"/>
      <c r="R9" s="21"/>
      <c r="AD9" s="387"/>
      <c r="AE9" s="13"/>
      <c r="AF9" s="147" t="s">
        <v>20</v>
      </c>
      <c r="AG9" s="158" t="s">
        <v>21</v>
      </c>
      <c r="AH9" s="158" t="s">
        <v>22</v>
      </c>
      <c r="AI9" s="382"/>
      <c r="AJ9" s="389"/>
      <c r="AK9" s="389"/>
      <c r="AL9" s="389"/>
      <c r="AM9" s="382"/>
      <c r="AN9" s="382"/>
      <c r="AO9" s="382"/>
      <c r="AP9" s="384"/>
    </row>
    <row r="10" spans="1:42" s="5" customFormat="1" ht="81.75" customHeight="1">
      <c r="B10" s="21"/>
      <c r="C10" s="314"/>
      <c r="D10" s="315"/>
      <c r="E10" s="315"/>
      <c r="F10" s="315"/>
      <c r="G10" s="315"/>
      <c r="H10" s="315"/>
      <c r="I10" s="315"/>
      <c r="J10" s="315"/>
      <c r="K10" s="315"/>
      <c r="L10" s="315"/>
      <c r="M10" s="315"/>
      <c r="N10" s="315"/>
      <c r="O10" s="315"/>
      <c r="P10" s="316"/>
      <c r="Q10" s="21"/>
      <c r="R10" s="21"/>
      <c r="AD10" s="151" t="str">
        <f>IF(C3="","",C3)</f>
        <v/>
      </c>
      <c r="AE10" s="13"/>
      <c r="AF10" s="151" t="str">
        <f>IF(K5="","",K5)</f>
        <v/>
      </c>
      <c r="AG10" s="151" t="str">
        <f>IF(O5="","",YEAR(O5))</f>
        <v/>
      </c>
      <c r="AH10" s="151" t="str">
        <f>IF(AD3="Sim","NT de Retorno","")</f>
        <v/>
      </c>
      <c r="AI10" s="151" t="str">
        <f>IF(G137="","",G137)</f>
        <v/>
      </c>
      <c r="AJ10" s="152" t="str">
        <f>IF(AE3="","",AE3)</f>
        <v/>
      </c>
      <c r="AK10" s="152" t="str">
        <f>IF(H6="","",H6)</f>
        <v/>
      </c>
      <c r="AL10" s="152" t="str">
        <f>IF(N6="","",N6)</f>
        <v/>
      </c>
      <c r="AM10" s="152" t="str">
        <f>_xlfn.CONCAT(AB19:AB78)</f>
        <v/>
      </c>
      <c r="AN10" s="153" t="str">
        <f>IF(C9="","",C9)</f>
        <v/>
      </c>
      <c r="AO10" s="151" t="s">
        <v>825</v>
      </c>
      <c r="AP10" s="151"/>
    </row>
    <row r="11" spans="1:42" s="5" customFormat="1" ht="40.5" customHeight="1">
      <c r="B11" s="21"/>
      <c r="C11" s="292" t="s">
        <v>24</v>
      </c>
      <c r="D11" s="292"/>
      <c r="E11" s="292"/>
      <c r="F11" s="292"/>
      <c r="G11" s="292"/>
      <c r="H11" s="292"/>
      <c r="I11" s="292"/>
      <c r="J11" s="292"/>
      <c r="K11" s="292"/>
      <c r="L11" s="292"/>
      <c r="M11" s="292"/>
      <c r="N11" s="292"/>
      <c r="O11" s="292"/>
      <c r="P11" s="292"/>
      <c r="Q11" s="21"/>
      <c r="R11" s="21"/>
      <c r="AE11" s="13"/>
    </row>
    <row r="12" spans="1:42" s="5" customFormat="1" ht="11.25" customHeight="1" thickBot="1">
      <c r="B12" s="21"/>
      <c r="C12" s="57"/>
      <c r="D12" s="57"/>
      <c r="E12" s="57"/>
      <c r="F12" s="58"/>
      <c r="G12" s="58"/>
      <c r="H12" s="58"/>
      <c r="I12" s="58"/>
      <c r="J12" s="58"/>
      <c r="K12" s="58"/>
      <c r="L12" s="58"/>
      <c r="M12" s="58"/>
      <c r="N12" s="58"/>
      <c r="O12" s="58"/>
      <c r="P12" s="58"/>
      <c r="Q12" s="21"/>
      <c r="R12" s="21"/>
    </row>
    <row r="13" spans="1:42" s="5" customFormat="1" ht="16.5" customHeight="1" thickTop="1">
      <c r="A13" s="18"/>
      <c r="B13" s="21"/>
      <c r="C13" s="438" t="s">
        <v>826</v>
      </c>
      <c r="D13" s="438"/>
      <c r="E13" s="438"/>
      <c r="F13" s="438"/>
      <c r="G13" s="438"/>
      <c r="H13" s="438"/>
      <c r="I13" s="438"/>
      <c r="J13" s="438"/>
      <c r="K13" s="438"/>
      <c r="L13" s="438"/>
      <c r="M13" s="438"/>
      <c r="N13" s="438"/>
      <c r="O13" s="438"/>
      <c r="P13" s="438"/>
      <c r="Q13" s="21"/>
    </row>
    <row r="14" spans="1:42" s="5" customFormat="1" ht="16.5" customHeight="1">
      <c r="A14" s="18"/>
      <c r="B14" s="21"/>
      <c r="C14" s="439"/>
      <c r="D14" s="439"/>
      <c r="E14" s="439"/>
      <c r="F14" s="439"/>
      <c r="G14" s="439"/>
      <c r="H14" s="439"/>
      <c r="I14" s="439"/>
      <c r="J14" s="439"/>
      <c r="K14" s="439"/>
      <c r="L14" s="439"/>
      <c r="M14" s="439"/>
      <c r="N14" s="439"/>
      <c r="O14" s="439"/>
      <c r="P14" s="439"/>
      <c r="Q14" s="21"/>
    </row>
    <row r="15" spans="1:42" s="4" customFormat="1" ht="16.5" customHeight="1">
      <c r="C15" s="439"/>
      <c r="D15" s="439"/>
      <c r="E15" s="439"/>
      <c r="F15" s="439"/>
      <c r="G15" s="439"/>
      <c r="H15" s="439"/>
      <c r="I15" s="439"/>
      <c r="J15" s="439"/>
      <c r="K15" s="439"/>
      <c r="L15" s="439"/>
      <c r="M15" s="439"/>
      <c r="N15" s="439"/>
      <c r="O15" s="439"/>
      <c r="P15" s="439"/>
    </row>
    <row r="16" spans="1:42" s="4" customFormat="1" ht="6" customHeight="1" thickBot="1">
      <c r="C16" s="96"/>
      <c r="D16" s="96"/>
      <c r="E16" s="96"/>
      <c r="F16" s="96"/>
      <c r="G16" s="96"/>
      <c r="H16" s="96"/>
      <c r="I16" s="96"/>
      <c r="J16" s="96"/>
      <c r="K16" s="96"/>
      <c r="L16" s="96"/>
      <c r="M16" s="96"/>
      <c r="N16" s="96"/>
      <c r="O16" s="96"/>
      <c r="P16" s="97"/>
    </row>
    <row r="17" spans="3:28" s="4" customFormat="1" ht="23.25" customHeight="1">
      <c r="C17" s="442" t="s">
        <v>26</v>
      </c>
      <c r="D17" s="443"/>
      <c r="E17" s="444"/>
      <c r="F17" s="445" t="s">
        <v>27</v>
      </c>
      <c r="G17" s="446"/>
      <c r="H17" s="446"/>
      <c r="I17" s="446"/>
      <c r="J17" s="446"/>
      <c r="K17" s="447"/>
      <c r="L17" s="448" t="s">
        <v>28</v>
      </c>
      <c r="M17" s="449"/>
      <c r="N17" s="450"/>
      <c r="O17" s="451" t="s">
        <v>29</v>
      </c>
      <c r="P17" s="451" t="s">
        <v>30</v>
      </c>
      <c r="S17" s="440" t="s">
        <v>31</v>
      </c>
      <c r="T17" s="440" t="s">
        <v>32</v>
      </c>
      <c r="U17" s="440" t="s">
        <v>33</v>
      </c>
      <c r="V17" s="440" t="s">
        <v>34</v>
      </c>
      <c r="W17" s="440" t="s">
        <v>35</v>
      </c>
      <c r="X17" s="440" t="s">
        <v>36</v>
      </c>
      <c r="Y17" s="440" t="s">
        <v>37</v>
      </c>
      <c r="Z17" s="440" t="s">
        <v>38</v>
      </c>
      <c r="AA17" s="440" t="s">
        <v>39</v>
      </c>
      <c r="AB17" s="366" t="s">
        <v>40</v>
      </c>
    </row>
    <row r="18" spans="3:28" s="4" customFormat="1" ht="27.75" customHeight="1">
      <c r="C18" s="442"/>
      <c r="D18" s="443"/>
      <c r="E18" s="444"/>
      <c r="F18" s="445"/>
      <c r="G18" s="446"/>
      <c r="H18" s="446"/>
      <c r="I18" s="446"/>
      <c r="J18" s="446"/>
      <c r="K18" s="447"/>
      <c r="L18" s="90" t="s">
        <v>41</v>
      </c>
      <c r="M18" s="91" t="s">
        <v>42</v>
      </c>
      <c r="N18" s="90" t="s">
        <v>43</v>
      </c>
      <c r="O18" s="451"/>
      <c r="P18" s="451"/>
      <c r="S18" s="441"/>
      <c r="T18" s="441"/>
      <c r="U18" s="441"/>
      <c r="V18" s="441"/>
      <c r="W18" s="441"/>
      <c r="X18" s="441"/>
      <c r="Y18" s="441"/>
      <c r="Z18" s="441"/>
      <c r="AA18" s="441"/>
      <c r="AB18" s="367"/>
    </row>
    <row r="19" spans="3:28" ht="160.5" customHeight="1">
      <c r="C19" s="45" t="s">
        <v>827</v>
      </c>
      <c r="D19" s="223" t="s">
        <v>45</v>
      </c>
      <c r="E19" s="224"/>
      <c r="F19" s="45" t="s">
        <v>828</v>
      </c>
      <c r="G19" s="220" t="s">
        <v>829</v>
      </c>
      <c r="H19" s="221"/>
      <c r="I19" s="221"/>
      <c r="J19" s="221"/>
      <c r="K19" s="222"/>
      <c r="L19" s="154"/>
      <c r="M19" s="62"/>
      <c r="N19" s="62"/>
      <c r="O19" s="63">
        <v>3</v>
      </c>
      <c r="P19" s="63">
        <v>2</v>
      </c>
      <c r="S19" s="1">
        <f t="shared" ref="S19:S67" si="0">IF(AND(OR($M19="x",$N19="x"),$O19=1,$P19=3),1,0)</f>
        <v>0</v>
      </c>
      <c r="T19" s="1">
        <f t="shared" ref="T19:T67" si="1">IF(AND(OR($M19="x",$N19="x"),$O19=2,$P19=3),1,0)</f>
        <v>0</v>
      </c>
      <c r="U19" s="1">
        <f t="shared" ref="U19:U67" si="2">IF(AND(OR($M19="x",$N19="x"),$O19=3,$P19=3),1,0)</f>
        <v>0</v>
      </c>
      <c r="V19" s="1">
        <f t="shared" ref="V19:V67" si="3">IF(AND(OR($M19="x",$N19="x"),$O19=1,$P19=2),1,0)</f>
        <v>0</v>
      </c>
      <c r="W19" s="1">
        <f t="shared" ref="W19:W67" si="4">IF(AND(OR($M19="x",$N19="x"),$O19=2,$P19=2),1,0)</f>
        <v>0</v>
      </c>
      <c r="X19" s="1">
        <f t="shared" ref="X19:X67" si="5">IF(AND(OR($M19="x",$N19="x"),$O19=3,$P19=2),1,0)</f>
        <v>0</v>
      </c>
      <c r="Y19" s="1">
        <f t="shared" ref="Y19:Y67" si="6">IF(AND(OR($M19="x",$N19="x"),$O19=1,$P19=1),1,0)</f>
        <v>0</v>
      </c>
      <c r="Z19" s="1">
        <f t="shared" ref="Z19:Z67" si="7">IF(AND(OR($M19="x",$N19="x"),$O19=2,$P19=1),1,0)</f>
        <v>0</v>
      </c>
      <c r="AA19" s="1">
        <f t="shared" ref="AA19:AA67" si="8">IF(AND(OR($M19="x",$N19="x"),$O19=3,$P19=1),1,0)</f>
        <v>0</v>
      </c>
      <c r="AB19" s="1" t="str">
        <f>IF(OR(M19="X",N19="X"),_xlfn.CONCAT(F19,";"),"")</f>
        <v/>
      </c>
    </row>
    <row r="20" spans="3:28" ht="33.75" customHeight="1">
      <c r="C20" s="45" t="s">
        <v>827</v>
      </c>
      <c r="D20" s="223" t="s">
        <v>45</v>
      </c>
      <c r="E20" s="224"/>
      <c r="F20" s="45" t="s">
        <v>830</v>
      </c>
      <c r="G20" s="220" t="s">
        <v>831</v>
      </c>
      <c r="H20" s="221"/>
      <c r="I20" s="221"/>
      <c r="J20" s="221"/>
      <c r="K20" s="222"/>
      <c r="L20" s="154"/>
      <c r="M20" s="62"/>
      <c r="N20" s="62"/>
      <c r="O20" s="63">
        <v>3</v>
      </c>
      <c r="P20" s="63">
        <v>2</v>
      </c>
      <c r="S20" s="1">
        <f t="shared" si="0"/>
        <v>0</v>
      </c>
      <c r="T20" s="1">
        <f t="shared" si="1"/>
        <v>0</v>
      </c>
      <c r="U20" s="1">
        <f t="shared" si="2"/>
        <v>0</v>
      </c>
      <c r="V20" s="1">
        <f t="shared" si="3"/>
        <v>0</v>
      </c>
      <c r="W20" s="1">
        <f t="shared" si="4"/>
        <v>0</v>
      </c>
      <c r="X20" s="1">
        <f t="shared" si="5"/>
        <v>0</v>
      </c>
      <c r="Y20" s="1">
        <f t="shared" si="6"/>
        <v>0</v>
      </c>
      <c r="Z20" s="1">
        <f t="shared" si="7"/>
        <v>0</v>
      </c>
      <c r="AA20" s="1">
        <f t="shared" si="8"/>
        <v>0</v>
      </c>
      <c r="AB20" s="1" t="str">
        <f t="shared" ref="AB20:AB78" si="9">IF(OR(M20="X",N20="X"),_xlfn.CONCAT(F20,";"),"")</f>
        <v/>
      </c>
    </row>
    <row r="21" spans="3:28" ht="53.25" customHeight="1">
      <c r="C21" s="45" t="s">
        <v>827</v>
      </c>
      <c r="D21" s="223" t="s">
        <v>45</v>
      </c>
      <c r="E21" s="224"/>
      <c r="F21" s="45" t="s">
        <v>832</v>
      </c>
      <c r="G21" s="220" t="s">
        <v>833</v>
      </c>
      <c r="H21" s="221"/>
      <c r="I21" s="221"/>
      <c r="J21" s="221"/>
      <c r="K21" s="222"/>
      <c r="L21" s="154"/>
      <c r="M21" s="62"/>
      <c r="N21" s="62"/>
      <c r="O21" s="63">
        <v>3</v>
      </c>
      <c r="P21" s="63">
        <v>2</v>
      </c>
      <c r="S21" s="1">
        <f t="shared" si="0"/>
        <v>0</v>
      </c>
      <c r="T21" s="1">
        <f t="shared" si="1"/>
        <v>0</v>
      </c>
      <c r="U21" s="1">
        <f t="shared" si="2"/>
        <v>0</v>
      </c>
      <c r="V21" s="1">
        <f t="shared" si="3"/>
        <v>0</v>
      </c>
      <c r="W21" s="1">
        <f t="shared" si="4"/>
        <v>0</v>
      </c>
      <c r="X21" s="1">
        <f t="shared" si="5"/>
        <v>0</v>
      </c>
      <c r="Y21" s="1">
        <f t="shared" si="6"/>
        <v>0</v>
      </c>
      <c r="Z21" s="1">
        <f t="shared" si="7"/>
        <v>0</v>
      </c>
      <c r="AA21" s="1">
        <f t="shared" si="8"/>
        <v>0</v>
      </c>
      <c r="AB21" s="1" t="str">
        <f t="shared" si="9"/>
        <v/>
      </c>
    </row>
    <row r="22" spans="3:28" ht="59.25" customHeight="1">
      <c r="C22" s="45" t="s">
        <v>827</v>
      </c>
      <c r="D22" s="223" t="s">
        <v>45</v>
      </c>
      <c r="E22" s="224"/>
      <c r="F22" s="45" t="s">
        <v>834</v>
      </c>
      <c r="G22" s="220" t="s">
        <v>835</v>
      </c>
      <c r="H22" s="221"/>
      <c r="I22" s="221"/>
      <c r="J22" s="221"/>
      <c r="K22" s="222"/>
      <c r="L22" s="154"/>
      <c r="M22" s="62"/>
      <c r="N22" s="62"/>
      <c r="O22" s="63">
        <v>3</v>
      </c>
      <c r="P22" s="63">
        <v>2</v>
      </c>
      <c r="S22" s="1">
        <f t="shared" si="0"/>
        <v>0</v>
      </c>
      <c r="T22" s="1">
        <f t="shared" si="1"/>
        <v>0</v>
      </c>
      <c r="U22" s="1">
        <f t="shared" si="2"/>
        <v>0</v>
      </c>
      <c r="V22" s="1">
        <f t="shared" si="3"/>
        <v>0</v>
      </c>
      <c r="W22" s="1">
        <f t="shared" si="4"/>
        <v>0</v>
      </c>
      <c r="X22" s="1">
        <f t="shared" si="5"/>
        <v>0</v>
      </c>
      <c r="Y22" s="1">
        <f t="shared" si="6"/>
        <v>0</v>
      </c>
      <c r="Z22" s="1">
        <f t="shared" si="7"/>
        <v>0</v>
      </c>
      <c r="AA22" s="1">
        <f t="shared" si="8"/>
        <v>0</v>
      </c>
      <c r="AB22" s="1" t="str">
        <f t="shared" si="9"/>
        <v/>
      </c>
    </row>
    <row r="23" spans="3:28" ht="168" customHeight="1">
      <c r="C23" s="45" t="s">
        <v>827</v>
      </c>
      <c r="D23" s="223" t="s">
        <v>45</v>
      </c>
      <c r="E23" s="224"/>
      <c r="F23" s="45" t="s">
        <v>836</v>
      </c>
      <c r="G23" s="220" t="s">
        <v>837</v>
      </c>
      <c r="H23" s="221"/>
      <c r="I23" s="221"/>
      <c r="J23" s="221"/>
      <c r="K23" s="222"/>
      <c r="L23" s="154"/>
      <c r="M23" s="62"/>
      <c r="N23" s="62"/>
      <c r="O23" s="63">
        <v>3</v>
      </c>
      <c r="P23" s="63">
        <v>2</v>
      </c>
      <c r="S23" s="1">
        <f t="shared" si="0"/>
        <v>0</v>
      </c>
      <c r="T23" s="1">
        <f t="shared" si="1"/>
        <v>0</v>
      </c>
      <c r="U23" s="1">
        <f t="shared" si="2"/>
        <v>0</v>
      </c>
      <c r="V23" s="1">
        <f t="shared" si="3"/>
        <v>0</v>
      </c>
      <c r="W23" s="1">
        <f t="shared" si="4"/>
        <v>0</v>
      </c>
      <c r="X23" s="1">
        <f t="shared" si="5"/>
        <v>0</v>
      </c>
      <c r="Y23" s="1">
        <f t="shared" si="6"/>
        <v>0</v>
      </c>
      <c r="Z23" s="1">
        <f t="shared" si="7"/>
        <v>0</v>
      </c>
      <c r="AA23" s="1">
        <f t="shared" si="8"/>
        <v>0</v>
      </c>
      <c r="AB23" s="1" t="str">
        <f t="shared" si="9"/>
        <v/>
      </c>
    </row>
    <row r="24" spans="3:28" ht="85.5" customHeight="1">
      <c r="C24" s="45" t="s">
        <v>827</v>
      </c>
      <c r="D24" s="223" t="s">
        <v>45</v>
      </c>
      <c r="E24" s="224"/>
      <c r="F24" s="45" t="s">
        <v>838</v>
      </c>
      <c r="G24" s="220" t="s">
        <v>651</v>
      </c>
      <c r="H24" s="221"/>
      <c r="I24" s="221"/>
      <c r="J24" s="221"/>
      <c r="K24" s="222"/>
      <c r="L24" s="154"/>
      <c r="M24" s="62"/>
      <c r="N24" s="62"/>
      <c r="O24" s="63">
        <v>3</v>
      </c>
      <c r="P24" s="63">
        <v>2</v>
      </c>
      <c r="S24" s="1">
        <f t="shared" si="0"/>
        <v>0</v>
      </c>
      <c r="T24" s="1">
        <f t="shared" si="1"/>
        <v>0</v>
      </c>
      <c r="U24" s="1">
        <f t="shared" si="2"/>
        <v>0</v>
      </c>
      <c r="V24" s="1">
        <f t="shared" si="3"/>
        <v>0</v>
      </c>
      <c r="W24" s="1">
        <f t="shared" si="4"/>
        <v>0</v>
      </c>
      <c r="X24" s="1">
        <f t="shared" si="5"/>
        <v>0</v>
      </c>
      <c r="Y24" s="1">
        <f t="shared" si="6"/>
        <v>0</v>
      </c>
      <c r="Z24" s="1">
        <f t="shared" si="7"/>
        <v>0</v>
      </c>
      <c r="AA24" s="1">
        <f t="shared" si="8"/>
        <v>0</v>
      </c>
      <c r="AB24" s="1" t="str">
        <f t="shared" si="9"/>
        <v/>
      </c>
    </row>
    <row r="25" spans="3:28" ht="96" customHeight="1">
      <c r="C25" s="45" t="s">
        <v>827</v>
      </c>
      <c r="D25" s="223" t="s">
        <v>45</v>
      </c>
      <c r="E25" s="224"/>
      <c r="F25" s="45" t="s">
        <v>839</v>
      </c>
      <c r="G25" s="220" t="s">
        <v>67</v>
      </c>
      <c r="H25" s="221"/>
      <c r="I25" s="221"/>
      <c r="J25" s="221"/>
      <c r="K25" s="222"/>
      <c r="L25" s="154"/>
      <c r="M25" s="62"/>
      <c r="N25" s="62"/>
      <c r="O25" s="63">
        <v>3</v>
      </c>
      <c r="P25" s="63">
        <v>2</v>
      </c>
      <c r="S25" s="1">
        <f t="shared" si="0"/>
        <v>0</v>
      </c>
      <c r="T25" s="1">
        <f t="shared" si="1"/>
        <v>0</v>
      </c>
      <c r="U25" s="1">
        <f t="shared" si="2"/>
        <v>0</v>
      </c>
      <c r="V25" s="1">
        <f t="shared" si="3"/>
        <v>0</v>
      </c>
      <c r="W25" s="1">
        <f t="shared" si="4"/>
        <v>0</v>
      </c>
      <c r="X25" s="1">
        <f t="shared" si="5"/>
        <v>0</v>
      </c>
      <c r="Y25" s="1">
        <f t="shared" si="6"/>
        <v>0</v>
      </c>
      <c r="Z25" s="1">
        <f t="shared" si="7"/>
        <v>0</v>
      </c>
      <c r="AA25" s="1">
        <f t="shared" si="8"/>
        <v>0</v>
      </c>
      <c r="AB25" s="1" t="str">
        <f t="shared" si="9"/>
        <v/>
      </c>
    </row>
    <row r="26" spans="3:28" ht="99" customHeight="1">
      <c r="C26" s="45" t="s">
        <v>827</v>
      </c>
      <c r="D26" s="223" t="s">
        <v>45</v>
      </c>
      <c r="E26" s="224"/>
      <c r="F26" s="45" t="s">
        <v>840</v>
      </c>
      <c r="G26" s="220" t="s">
        <v>69</v>
      </c>
      <c r="H26" s="221"/>
      <c r="I26" s="221"/>
      <c r="J26" s="221"/>
      <c r="K26" s="222"/>
      <c r="L26" s="154"/>
      <c r="M26" s="62"/>
      <c r="N26" s="62"/>
      <c r="O26" s="63">
        <v>3</v>
      </c>
      <c r="P26" s="63">
        <v>2</v>
      </c>
      <c r="S26" s="1">
        <f t="shared" si="0"/>
        <v>0</v>
      </c>
      <c r="T26" s="1">
        <f t="shared" si="1"/>
        <v>0</v>
      </c>
      <c r="U26" s="1">
        <f t="shared" si="2"/>
        <v>0</v>
      </c>
      <c r="V26" s="1">
        <f t="shared" si="3"/>
        <v>0</v>
      </c>
      <c r="W26" s="1">
        <f t="shared" si="4"/>
        <v>0</v>
      </c>
      <c r="X26" s="1">
        <f t="shared" si="5"/>
        <v>0</v>
      </c>
      <c r="Y26" s="1">
        <f t="shared" si="6"/>
        <v>0</v>
      </c>
      <c r="Z26" s="1">
        <f t="shared" si="7"/>
        <v>0</v>
      </c>
      <c r="AA26" s="1">
        <f t="shared" si="8"/>
        <v>0</v>
      </c>
      <c r="AB26" s="1" t="str">
        <f t="shared" si="9"/>
        <v/>
      </c>
    </row>
    <row r="27" spans="3:28" ht="100.5" customHeight="1">
      <c r="C27" s="45" t="s">
        <v>827</v>
      </c>
      <c r="D27" s="223" t="s">
        <v>45</v>
      </c>
      <c r="E27" s="224"/>
      <c r="F27" s="45" t="s">
        <v>841</v>
      </c>
      <c r="G27" s="220" t="s">
        <v>71</v>
      </c>
      <c r="H27" s="221"/>
      <c r="I27" s="221"/>
      <c r="J27" s="221"/>
      <c r="K27" s="222"/>
      <c r="L27" s="154"/>
      <c r="M27" s="62"/>
      <c r="N27" s="62"/>
      <c r="O27" s="63">
        <v>3</v>
      </c>
      <c r="P27" s="63">
        <v>2</v>
      </c>
      <c r="S27" s="1">
        <f t="shared" si="0"/>
        <v>0</v>
      </c>
      <c r="T27" s="1">
        <f t="shared" si="1"/>
        <v>0</v>
      </c>
      <c r="U27" s="1">
        <f t="shared" si="2"/>
        <v>0</v>
      </c>
      <c r="V27" s="1">
        <f t="shared" si="3"/>
        <v>0</v>
      </c>
      <c r="W27" s="1">
        <f t="shared" si="4"/>
        <v>0</v>
      </c>
      <c r="X27" s="1">
        <f t="shared" si="5"/>
        <v>0</v>
      </c>
      <c r="Y27" s="1">
        <f t="shared" si="6"/>
        <v>0</v>
      </c>
      <c r="Z27" s="1">
        <f t="shared" si="7"/>
        <v>0</v>
      </c>
      <c r="AA27" s="1">
        <f t="shared" si="8"/>
        <v>0</v>
      </c>
      <c r="AB27" s="1" t="str">
        <f t="shared" si="9"/>
        <v/>
      </c>
    </row>
    <row r="28" spans="3:28" ht="73.5" customHeight="1">
      <c r="C28" s="45" t="s">
        <v>827</v>
      </c>
      <c r="D28" s="223" t="s">
        <v>45</v>
      </c>
      <c r="E28" s="224"/>
      <c r="F28" s="45" t="s">
        <v>842</v>
      </c>
      <c r="G28" s="220" t="s">
        <v>73</v>
      </c>
      <c r="H28" s="221"/>
      <c r="I28" s="221"/>
      <c r="J28" s="221"/>
      <c r="K28" s="222"/>
      <c r="L28" s="154"/>
      <c r="M28" s="62"/>
      <c r="N28" s="62"/>
      <c r="O28" s="63">
        <v>3</v>
      </c>
      <c r="P28" s="63">
        <v>2</v>
      </c>
      <c r="S28" s="1">
        <f t="shared" si="0"/>
        <v>0</v>
      </c>
      <c r="T28" s="1">
        <f t="shared" si="1"/>
        <v>0</v>
      </c>
      <c r="U28" s="1">
        <f t="shared" si="2"/>
        <v>0</v>
      </c>
      <c r="V28" s="1">
        <f t="shared" si="3"/>
        <v>0</v>
      </c>
      <c r="W28" s="1">
        <f t="shared" si="4"/>
        <v>0</v>
      </c>
      <c r="X28" s="1">
        <f t="shared" si="5"/>
        <v>0</v>
      </c>
      <c r="Y28" s="1">
        <f t="shared" si="6"/>
        <v>0</v>
      </c>
      <c r="Z28" s="1">
        <f t="shared" si="7"/>
        <v>0</v>
      </c>
      <c r="AA28" s="1">
        <f t="shared" si="8"/>
        <v>0</v>
      </c>
      <c r="AB28" s="1" t="str">
        <f t="shared" si="9"/>
        <v/>
      </c>
    </row>
    <row r="29" spans="3:28" ht="120.75" customHeight="1">
      <c r="C29" s="45" t="s">
        <v>827</v>
      </c>
      <c r="D29" s="223" t="s">
        <v>45</v>
      </c>
      <c r="E29" s="224"/>
      <c r="F29" s="45" t="s">
        <v>843</v>
      </c>
      <c r="G29" s="220" t="s">
        <v>657</v>
      </c>
      <c r="H29" s="221"/>
      <c r="I29" s="221"/>
      <c r="J29" s="221"/>
      <c r="K29" s="222"/>
      <c r="L29" s="154"/>
      <c r="M29" s="62"/>
      <c r="N29" s="62"/>
      <c r="O29" s="63">
        <v>3</v>
      </c>
      <c r="P29" s="63">
        <v>2</v>
      </c>
      <c r="S29" s="1">
        <f t="shared" si="0"/>
        <v>0</v>
      </c>
      <c r="T29" s="1">
        <f t="shared" si="1"/>
        <v>0</v>
      </c>
      <c r="U29" s="1">
        <f t="shared" si="2"/>
        <v>0</v>
      </c>
      <c r="V29" s="1">
        <f t="shared" si="3"/>
        <v>0</v>
      </c>
      <c r="W29" s="1">
        <f t="shared" si="4"/>
        <v>0</v>
      </c>
      <c r="X29" s="1">
        <f t="shared" si="5"/>
        <v>0</v>
      </c>
      <c r="Y29" s="1">
        <f t="shared" si="6"/>
        <v>0</v>
      </c>
      <c r="Z29" s="1">
        <f t="shared" si="7"/>
        <v>0</v>
      </c>
      <c r="AA29" s="1">
        <f t="shared" si="8"/>
        <v>0</v>
      </c>
      <c r="AB29" s="1" t="str">
        <f t="shared" si="9"/>
        <v/>
      </c>
    </row>
    <row r="30" spans="3:28" ht="100.5" customHeight="1">
      <c r="C30" s="45" t="s">
        <v>827</v>
      </c>
      <c r="D30" s="223" t="s">
        <v>45</v>
      </c>
      <c r="E30" s="224"/>
      <c r="F30" s="45" t="s">
        <v>844</v>
      </c>
      <c r="G30" s="220" t="s">
        <v>845</v>
      </c>
      <c r="H30" s="221"/>
      <c r="I30" s="221"/>
      <c r="J30" s="221"/>
      <c r="K30" s="222"/>
      <c r="L30" s="154"/>
      <c r="M30" s="62"/>
      <c r="N30" s="62"/>
      <c r="O30" s="63">
        <v>3</v>
      </c>
      <c r="P30" s="63">
        <v>2</v>
      </c>
      <c r="S30" s="1">
        <f t="shared" si="0"/>
        <v>0</v>
      </c>
      <c r="T30" s="1">
        <f t="shared" si="1"/>
        <v>0</v>
      </c>
      <c r="U30" s="1">
        <f t="shared" si="2"/>
        <v>0</v>
      </c>
      <c r="V30" s="1">
        <f t="shared" si="3"/>
        <v>0</v>
      </c>
      <c r="W30" s="1">
        <f t="shared" si="4"/>
        <v>0</v>
      </c>
      <c r="X30" s="1">
        <f t="shared" si="5"/>
        <v>0</v>
      </c>
      <c r="Y30" s="1">
        <f t="shared" si="6"/>
        <v>0</v>
      </c>
      <c r="Z30" s="1">
        <f t="shared" si="7"/>
        <v>0</v>
      </c>
      <c r="AA30" s="1">
        <f t="shared" si="8"/>
        <v>0</v>
      </c>
      <c r="AB30" s="1" t="str">
        <f t="shared" si="9"/>
        <v/>
      </c>
    </row>
    <row r="31" spans="3:28" ht="39.75" customHeight="1">
      <c r="C31" s="45" t="s">
        <v>827</v>
      </c>
      <c r="D31" s="223" t="s">
        <v>45</v>
      </c>
      <c r="E31" s="224"/>
      <c r="F31" s="45" t="s">
        <v>846</v>
      </c>
      <c r="G31" s="220" t="s">
        <v>847</v>
      </c>
      <c r="H31" s="221"/>
      <c r="I31" s="221"/>
      <c r="J31" s="221"/>
      <c r="K31" s="222"/>
      <c r="L31" s="154"/>
      <c r="M31" s="62"/>
      <c r="N31" s="62"/>
      <c r="O31" s="63">
        <v>3</v>
      </c>
      <c r="P31" s="63">
        <v>2</v>
      </c>
      <c r="S31" s="1">
        <f t="shared" si="0"/>
        <v>0</v>
      </c>
      <c r="T31" s="1">
        <f t="shared" si="1"/>
        <v>0</v>
      </c>
      <c r="U31" s="1">
        <f t="shared" si="2"/>
        <v>0</v>
      </c>
      <c r="V31" s="1">
        <f t="shared" si="3"/>
        <v>0</v>
      </c>
      <c r="W31" s="1">
        <f t="shared" si="4"/>
        <v>0</v>
      </c>
      <c r="X31" s="1">
        <f t="shared" si="5"/>
        <v>0</v>
      </c>
      <c r="Y31" s="1">
        <f t="shared" si="6"/>
        <v>0</v>
      </c>
      <c r="Z31" s="1">
        <f t="shared" si="7"/>
        <v>0</v>
      </c>
      <c r="AA31" s="1">
        <f t="shared" si="8"/>
        <v>0</v>
      </c>
      <c r="AB31" s="1" t="str">
        <f t="shared" si="9"/>
        <v/>
      </c>
    </row>
    <row r="32" spans="3:28" ht="120" customHeight="1">
      <c r="C32" s="45" t="s">
        <v>827</v>
      </c>
      <c r="D32" s="223" t="s">
        <v>45</v>
      </c>
      <c r="E32" s="224"/>
      <c r="F32" s="45" t="s">
        <v>848</v>
      </c>
      <c r="G32" s="220" t="s">
        <v>849</v>
      </c>
      <c r="H32" s="221"/>
      <c r="I32" s="221"/>
      <c r="J32" s="221"/>
      <c r="K32" s="222"/>
      <c r="L32" s="154"/>
      <c r="M32" s="62"/>
      <c r="N32" s="62"/>
      <c r="O32" s="63">
        <v>3</v>
      </c>
      <c r="P32" s="63">
        <v>2</v>
      </c>
      <c r="S32" s="1">
        <f t="shared" si="0"/>
        <v>0</v>
      </c>
      <c r="T32" s="1">
        <f t="shared" si="1"/>
        <v>0</v>
      </c>
      <c r="U32" s="1">
        <f t="shared" si="2"/>
        <v>0</v>
      </c>
      <c r="V32" s="1">
        <f t="shared" si="3"/>
        <v>0</v>
      </c>
      <c r="W32" s="1">
        <f t="shared" si="4"/>
        <v>0</v>
      </c>
      <c r="X32" s="1">
        <f t="shared" si="5"/>
        <v>0</v>
      </c>
      <c r="Y32" s="1">
        <f t="shared" si="6"/>
        <v>0</v>
      </c>
      <c r="Z32" s="1">
        <f t="shared" si="7"/>
        <v>0</v>
      </c>
      <c r="AA32" s="1">
        <f t="shared" si="8"/>
        <v>0</v>
      </c>
      <c r="AB32" s="1" t="str">
        <f t="shared" si="9"/>
        <v/>
      </c>
    </row>
    <row r="33" spans="3:28" ht="214.5" customHeight="1">
      <c r="C33" s="45" t="s">
        <v>827</v>
      </c>
      <c r="D33" s="223" t="s">
        <v>45</v>
      </c>
      <c r="E33" s="224"/>
      <c r="F33" s="45" t="s">
        <v>850</v>
      </c>
      <c r="G33" s="220" t="s">
        <v>661</v>
      </c>
      <c r="H33" s="221"/>
      <c r="I33" s="221"/>
      <c r="J33" s="221"/>
      <c r="K33" s="222"/>
      <c r="L33" s="154"/>
      <c r="M33" s="62"/>
      <c r="N33" s="62"/>
      <c r="O33" s="63">
        <v>3</v>
      </c>
      <c r="P33" s="63">
        <v>2</v>
      </c>
      <c r="S33" s="1">
        <f t="shared" si="0"/>
        <v>0</v>
      </c>
      <c r="T33" s="1">
        <f t="shared" si="1"/>
        <v>0</v>
      </c>
      <c r="U33" s="1">
        <f t="shared" si="2"/>
        <v>0</v>
      </c>
      <c r="V33" s="1">
        <f t="shared" si="3"/>
        <v>0</v>
      </c>
      <c r="W33" s="1">
        <f t="shared" si="4"/>
        <v>0</v>
      </c>
      <c r="X33" s="1">
        <f t="shared" si="5"/>
        <v>0</v>
      </c>
      <c r="Y33" s="1">
        <f t="shared" si="6"/>
        <v>0</v>
      </c>
      <c r="Z33" s="1">
        <f t="shared" si="7"/>
        <v>0</v>
      </c>
      <c r="AA33" s="1">
        <f t="shared" si="8"/>
        <v>0</v>
      </c>
      <c r="AB33" s="1" t="str">
        <f t="shared" si="9"/>
        <v/>
      </c>
    </row>
    <row r="34" spans="3:28" ht="77.25" customHeight="1">
      <c r="C34" s="45" t="s">
        <v>827</v>
      </c>
      <c r="D34" s="223" t="s">
        <v>45</v>
      </c>
      <c r="E34" s="224"/>
      <c r="F34" s="45" t="s">
        <v>851</v>
      </c>
      <c r="G34" s="220" t="s">
        <v>852</v>
      </c>
      <c r="H34" s="221"/>
      <c r="I34" s="221"/>
      <c r="J34" s="221"/>
      <c r="K34" s="222"/>
      <c r="L34" s="154"/>
      <c r="M34" s="62"/>
      <c r="N34" s="62"/>
      <c r="O34" s="63">
        <v>3</v>
      </c>
      <c r="P34" s="63">
        <v>2</v>
      </c>
      <c r="S34" s="1">
        <f t="shared" si="0"/>
        <v>0</v>
      </c>
      <c r="T34" s="1">
        <f t="shared" si="1"/>
        <v>0</v>
      </c>
      <c r="U34" s="1">
        <f t="shared" si="2"/>
        <v>0</v>
      </c>
      <c r="V34" s="1">
        <f t="shared" si="3"/>
        <v>0</v>
      </c>
      <c r="W34" s="1">
        <f t="shared" si="4"/>
        <v>0</v>
      </c>
      <c r="X34" s="1">
        <f t="shared" si="5"/>
        <v>0</v>
      </c>
      <c r="Y34" s="1">
        <f t="shared" si="6"/>
        <v>0</v>
      </c>
      <c r="Z34" s="1">
        <f t="shared" si="7"/>
        <v>0</v>
      </c>
      <c r="AA34" s="1">
        <f t="shared" si="8"/>
        <v>0</v>
      </c>
      <c r="AB34" s="1" t="str">
        <f t="shared" si="9"/>
        <v/>
      </c>
    </row>
    <row r="35" spans="3:28" ht="77.25" customHeight="1">
      <c r="C35" s="45" t="s">
        <v>827</v>
      </c>
      <c r="D35" s="223" t="s">
        <v>45</v>
      </c>
      <c r="E35" s="224"/>
      <c r="F35" s="45" t="s">
        <v>853</v>
      </c>
      <c r="G35" s="220" t="s">
        <v>673</v>
      </c>
      <c r="H35" s="221"/>
      <c r="I35" s="221"/>
      <c r="J35" s="221"/>
      <c r="K35" s="222"/>
      <c r="L35" s="154"/>
      <c r="M35" s="62"/>
      <c r="N35" s="62"/>
      <c r="O35" s="63">
        <v>3</v>
      </c>
      <c r="P35" s="63">
        <v>2</v>
      </c>
      <c r="S35" s="1">
        <f t="shared" si="0"/>
        <v>0</v>
      </c>
      <c r="T35" s="1">
        <f t="shared" si="1"/>
        <v>0</v>
      </c>
      <c r="U35" s="1">
        <f t="shared" si="2"/>
        <v>0</v>
      </c>
      <c r="V35" s="1">
        <f t="shared" si="3"/>
        <v>0</v>
      </c>
      <c r="W35" s="1">
        <f t="shared" si="4"/>
        <v>0</v>
      </c>
      <c r="X35" s="1">
        <f t="shared" si="5"/>
        <v>0</v>
      </c>
      <c r="Y35" s="1">
        <f t="shared" si="6"/>
        <v>0</v>
      </c>
      <c r="Z35" s="1">
        <f t="shared" si="7"/>
        <v>0</v>
      </c>
      <c r="AA35" s="1">
        <f t="shared" si="8"/>
        <v>0</v>
      </c>
      <c r="AB35" s="1" t="str">
        <f t="shared" si="9"/>
        <v/>
      </c>
    </row>
    <row r="36" spans="3:28" ht="77.25" customHeight="1">
      <c r="C36" s="45" t="s">
        <v>827</v>
      </c>
      <c r="D36" s="223" t="s">
        <v>45</v>
      </c>
      <c r="E36" s="224"/>
      <c r="F36" s="45" t="s">
        <v>854</v>
      </c>
      <c r="G36" s="220" t="s">
        <v>675</v>
      </c>
      <c r="H36" s="221"/>
      <c r="I36" s="221"/>
      <c r="J36" s="221"/>
      <c r="K36" s="222"/>
      <c r="L36" s="154"/>
      <c r="M36" s="62"/>
      <c r="N36" s="62"/>
      <c r="O36" s="63">
        <v>3</v>
      </c>
      <c r="P36" s="63">
        <v>2</v>
      </c>
      <c r="S36" s="1">
        <f t="shared" si="0"/>
        <v>0</v>
      </c>
      <c r="T36" s="1">
        <f t="shared" si="1"/>
        <v>0</v>
      </c>
      <c r="U36" s="1">
        <f t="shared" si="2"/>
        <v>0</v>
      </c>
      <c r="V36" s="1">
        <f t="shared" si="3"/>
        <v>0</v>
      </c>
      <c r="W36" s="1">
        <f t="shared" si="4"/>
        <v>0</v>
      </c>
      <c r="X36" s="1">
        <f t="shared" si="5"/>
        <v>0</v>
      </c>
      <c r="Y36" s="1">
        <f t="shared" si="6"/>
        <v>0</v>
      </c>
      <c r="Z36" s="1">
        <f t="shared" si="7"/>
        <v>0</v>
      </c>
      <c r="AA36" s="1">
        <f t="shared" si="8"/>
        <v>0</v>
      </c>
      <c r="AB36" s="1" t="str">
        <f t="shared" si="9"/>
        <v/>
      </c>
    </row>
    <row r="37" spans="3:28" ht="263.25" customHeight="1">
      <c r="C37" s="45" t="s">
        <v>827</v>
      </c>
      <c r="D37" s="223" t="s">
        <v>45</v>
      </c>
      <c r="E37" s="224"/>
      <c r="F37" s="45" t="s">
        <v>855</v>
      </c>
      <c r="G37" s="220" t="s">
        <v>856</v>
      </c>
      <c r="H37" s="221"/>
      <c r="I37" s="221"/>
      <c r="J37" s="221"/>
      <c r="K37" s="222"/>
      <c r="L37" s="154"/>
      <c r="M37" s="62"/>
      <c r="N37" s="62"/>
      <c r="O37" s="63">
        <v>3</v>
      </c>
      <c r="P37" s="63">
        <v>2</v>
      </c>
      <c r="S37" s="1">
        <f t="shared" si="0"/>
        <v>0</v>
      </c>
      <c r="T37" s="1">
        <f t="shared" si="1"/>
        <v>0</v>
      </c>
      <c r="U37" s="1">
        <f t="shared" si="2"/>
        <v>0</v>
      </c>
      <c r="V37" s="1">
        <f t="shared" si="3"/>
        <v>0</v>
      </c>
      <c r="W37" s="1">
        <f t="shared" si="4"/>
        <v>0</v>
      </c>
      <c r="X37" s="1">
        <f t="shared" si="5"/>
        <v>0</v>
      </c>
      <c r="Y37" s="1">
        <f t="shared" si="6"/>
        <v>0</v>
      </c>
      <c r="Z37" s="1">
        <f t="shared" si="7"/>
        <v>0</v>
      </c>
      <c r="AA37" s="1">
        <f t="shared" si="8"/>
        <v>0</v>
      </c>
      <c r="AB37" s="1" t="str">
        <f t="shared" si="9"/>
        <v/>
      </c>
    </row>
    <row r="38" spans="3:28" ht="57.75" customHeight="1">
      <c r="C38" s="45" t="s">
        <v>827</v>
      </c>
      <c r="D38" s="223" t="s">
        <v>45</v>
      </c>
      <c r="E38" s="224"/>
      <c r="F38" s="45" t="s">
        <v>857</v>
      </c>
      <c r="G38" s="220" t="s">
        <v>858</v>
      </c>
      <c r="H38" s="221"/>
      <c r="I38" s="221"/>
      <c r="J38" s="221"/>
      <c r="K38" s="222"/>
      <c r="L38" s="154"/>
      <c r="M38" s="62"/>
      <c r="N38" s="62"/>
      <c r="O38" s="63">
        <v>3</v>
      </c>
      <c r="P38" s="63">
        <v>2</v>
      </c>
      <c r="S38" s="1">
        <f t="shared" si="0"/>
        <v>0</v>
      </c>
      <c r="T38" s="1">
        <f t="shared" si="1"/>
        <v>0</v>
      </c>
      <c r="U38" s="1">
        <f t="shared" si="2"/>
        <v>0</v>
      </c>
      <c r="V38" s="1">
        <f t="shared" si="3"/>
        <v>0</v>
      </c>
      <c r="W38" s="1">
        <f t="shared" si="4"/>
        <v>0</v>
      </c>
      <c r="X38" s="1">
        <f t="shared" si="5"/>
        <v>0</v>
      </c>
      <c r="Y38" s="1">
        <f t="shared" si="6"/>
        <v>0</v>
      </c>
      <c r="Z38" s="1">
        <f t="shared" si="7"/>
        <v>0</v>
      </c>
      <c r="AA38" s="1">
        <f t="shared" si="8"/>
        <v>0</v>
      </c>
      <c r="AB38" s="1" t="str">
        <f t="shared" si="9"/>
        <v/>
      </c>
    </row>
    <row r="39" spans="3:28" ht="148.5" customHeight="1">
      <c r="C39" s="45" t="s">
        <v>827</v>
      </c>
      <c r="D39" s="223" t="s">
        <v>45</v>
      </c>
      <c r="E39" s="224"/>
      <c r="F39" s="45" t="s">
        <v>859</v>
      </c>
      <c r="G39" s="220" t="s">
        <v>81</v>
      </c>
      <c r="H39" s="221"/>
      <c r="I39" s="221"/>
      <c r="J39" s="221"/>
      <c r="K39" s="222"/>
      <c r="L39" s="154"/>
      <c r="M39" s="62"/>
      <c r="N39" s="62"/>
      <c r="O39" s="63">
        <v>3</v>
      </c>
      <c r="P39" s="63">
        <v>2</v>
      </c>
      <c r="S39" s="1">
        <f t="shared" si="0"/>
        <v>0</v>
      </c>
      <c r="T39" s="1">
        <f t="shared" si="1"/>
        <v>0</v>
      </c>
      <c r="U39" s="1">
        <f t="shared" si="2"/>
        <v>0</v>
      </c>
      <c r="V39" s="1">
        <f t="shared" si="3"/>
        <v>0</v>
      </c>
      <c r="W39" s="1">
        <f t="shared" si="4"/>
        <v>0</v>
      </c>
      <c r="X39" s="1">
        <f t="shared" si="5"/>
        <v>0</v>
      </c>
      <c r="Y39" s="1">
        <f t="shared" si="6"/>
        <v>0</v>
      </c>
      <c r="Z39" s="1">
        <f t="shared" si="7"/>
        <v>0</v>
      </c>
      <c r="AA39" s="1">
        <f t="shared" si="8"/>
        <v>0</v>
      </c>
      <c r="AB39" s="1" t="str">
        <f t="shared" si="9"/>
        <v/>
      </c>
    </row>
    <row r="40" spans="3:28" ht="97.5" customHeight="1">
      <c r="C40" s="45" t="s">
        <v>827</v>
      </c>
      <c r="D40" s="223" t="s">
        <v>45</v>
      </c>
      <c r="E40" s="224"/>
      <c r="F40" s="45" t="s">
        <v>860</v>
      </c>
      <c r="G40" s="220" t="s">
        <v>362</v>
      </c>
      <c r="H40" s="221"/>
      <c r="I40" s="221"/>
      <c r="J40" s="221"/>
      <c r="K40" s="222"/>
      <c r="L40" s="154"/>
      <c r="M40" s="62"/>
      <c r="N40" s="62"/>
      <c r="O40" s="63">
        <v>3</v>
      </c>
      <c r="P40" s="63">
        <v>2</v>
      </c>
      <c r="S40" s="1">
        <f t="shared" si="0"/>
        <v>0</v>
      </c>
      <c r="T40" s="1">
        <f t="shared" si="1"/>
        <v>0</v>
      </c>
      <c r="U40" s="1">
        <f t="shared" si="2"/>
        <v>0</v>
      </c>
      <c r="V40" s="1">
        <f t="shared" si="3"/>
        <v>0</v>
      </c>
      <c r="W40" s="1">
        <f t="shared" si="4"/>
        <v>0</v>
      </c>
      <c r="X40" s="1">
        <f t="shared" si="5"/>
        <v>0</v>
      </c>
      <c r="Y40" s="1">
        <f t="shared" si="6"/>
        <v>0</v>
      </c>
      <c r="Z40" s="1">
        <f t="shared" si="7"/>
        <v>0</v>
      </c>
      <c r="AA40" s="1">
        <f t="shared" si="8"/>
        <v>0</v>
      </c>
      <c r="AB40" s="1" t="str">
        <f t="shared" si="9"/>
        <v/>
      </c>
    </row>
    <row r="41" spans="3:28" ht="148.5" customHeight="1">
      <c r="C41" s="45" t="s">
        <v>827</v>
      </c>
      <c r="D41" s="223" t="s">
        <v>45</v>
      </c>
      <c r="E41" s="224"/>
      <c r="F41" s="45" t="s">
        <v>861</v>
      </c>
      <c r="G41" s="220" t="s">
        <v>85</v>
      </c>
      <c r="H41" s="221"/>
      <c r="I41" s="221"/>
      <c r="J41" s="221"/>
      <c r="K41" s="222"/>
      <c r="L41" s="154"/>
      <c r="M41" s="62"/>
      <c r="N41" s="62"/>
      <c r="O41" s="63">
        <v>3</v>
      </c>
      <c r="P41" s="63">
        <v>2</v>
      </c>
      <c r="S41" s="1">
        <f t="shared" si="0"/>
        <v>0</v>
      </c>
      <c r="T41" s="1">
        <f t="shared" si="1"/>
        <v>0</v>
      </c>
      <c r="U41" s="1">
        <f t="shared" si="2"/>
        <v>0</v>
      </c>
      <c r="V41" s="1">
        <f t="shared" si="3"/>
        <v>0</v>
      </c>
      <c r="W41" s="1">
        <f t="shared" si="4"/>
        <v>0</v>
      </c>
      <c r="X41" s="1">
        <f t="shared" si="5"/>
        <v>0</v>
      </c>
      <c r="Y41" s="1">
        <f t="shared" si="6"/>
        <v>0</v>
      </c>
      <c r="Z41" s="1">
        <f t="shared" si="7"/>
        <v>0</v>
      </c>
      <c r="AA41" s="1">
        <f t="shared" si="8"/>
        <v>0</v>
      </c>
      <c r="AB41" s="1" t="str">
        <f t="shared" si="9"/>
        <v/>
      </c>
    </row>
    <row r="42" spans="3:28" ht="148.5" customHeight="1">
      <c r="C42" s="45" t="s">
        <v>827</v>
      </c>
      <c r="D42" s="223" t="s">
        <v>45</v>
      </c>
      <c r="E42" s="224"/>
      <c r="F42" s="45" t="s">
        <v>862</v>
      </c>
      <c r="G42" s="220" t="s">
        <v>863</v>
      </c>
      <c r="H42" s="221"/>
      <c r="I42" s="221"/>
      <c r="J42" s="221"/>
      <c r="K42" s="222"/>
      <c r="L42" s="154"/>
      <c r="M42" s="62"/>
      <c r="N42" s="62"/>
      <c r="O42" s="63">
        <v>3</v>
      </c>
      <c r="P42" s="63">
        <v>2</v>
      </c>
      <c r="S42" s="1">
        <f t="shared" si="0"/>
        <v>0</v>
      </c>
      <c r="T42" s="1">
        <f t="shared" si="1"/>
        <v>0</v>
      </c>
      <c r="U42" s="1">
        <f t="shared" si="2"/>
        <v>0</v>
      </c>
      <c r="V42" s="1">
        <f t="shared" si="3"/>
        <v>0</v>
      </c>
      <c r="W42" s="1">
        <f t="shared" si="4"/>
        <v>0</v>
      </c>
      <c r="X42" s="1">
        <f t="shared" si="5"/>
        <v>0</v>
      </c>
      <c r="Y42" s="1">
        <f t="shared" si="6"/>
        <v>0</v>
      </c>
      <c r="Z42" s="1">
        <f t="shared" si="7"/>
        <v>0</v>
      </c>
      <c r="AA42" s="1">
        <f t="shared" si="8"/>
        <v>0</v>
      </c>
      <c r="AB42" s="1" t="str">
        <f t="shared" si="9"/>
        <v/>
      </c>
    </row>
    <row r="43" spans="3:28" ht="59.25" customHeight="1">
      <c r="C43" s="45" t="s">
        <v>827</v>
      </c>
      <c r="D43" s="223" t="s">
        <v>45</v>
      </c>
      <c r="E43" s="224"/>
      <c r="F43" s="45" t="s">
        <v>864</v>
      </c>
      <c r="G43" s="220" t="s">
        <v>91</v>
      </c>
      <c r="H43" s="221"/>
      <c r="I43" s="221"/>
      <c r="J43" s="221"/>
      <c r="K43" s="222"/>
      <c r="L43" s="154"/>
      <c r="M43" s="62"/>
      <c r="N43" s="62"/>
      <c r="O43" s="63">
        <v>3</v>
      </c>
      <c r="P43" s="63">
        <v>2</v>
      </c>
      <c r="S43" s="1">
        <f t="shared" si="0"/>
        <v>0</v>
      </c>
      <c r="T43" s="1">
        <f t="shared" si="1"/>
        <v>0</v>
      </c>
      <c r="U43" s="1">
        <f t="shared" si="2"/>
        <v>0</v>
      </c>
      <c r="V43" s="1">
        <f t="shared" si="3"/>
        <v>0</v>
      </c>
      <c r="W43" s="1">
        <f t="shared" si="4"/>
        <v>0</v>
      </c>
      <c r="X43" s="1">
        <f t="shared" si="5"/>
        <v>0</v>
      </c>
      <c r="Y43" s="1">
        <f t="shared" si="6"/>
        <v>0</v>
      </c>
      <c r="Z43" s="1">
        <f t="shared" si="7"/>
        <v>0</v>
      </c>
      <c r="AA43" s="1">
        <f t="shared" si="8"/>
        <v>0</v>
      </c>
      <c r="AB43" s="1" t="str">
        <f t="shared" si="9"/>
        <v/>
      </c>
    </row>
    <row r="44" spans="3:28" ht="195" customHeight="1">
      <c r="C44" s="45" t="s">
        <v>827</v>
      </c>
      <c r="D44" s="223" t="s">
        <v>45</v>
      </c>
      <c r="E44" s="224"/>
      <c r="F44" s="45" t="s">
        <v>865</v>
      </c>
      <c r="G44" s="220" t="s">
        <v>93</v>
      </c>
      <c r="H44" s="221"/>
      <c r="I44" s="221"/>
      <c r="J44" s="221"/>
      <c r="K44" s="222"/>
      <c r="L44" s="154"/>
      <c r="M44" s="62"/>
      <c r="N44" s="62"/>
      <c r="O44" s="63">
        <v>3</v>
      </c>
      <c r="P44" s="63">
        <v>2</v>
      </c>
      <c r="S44" s="1">
        <f t="shared" si="0"/>
        <v>0</v>
      </c>
      <c r="T44" s="1">
        <f t="shared" si="1"/>
        <v>0</v>
      </c>
      <c r="U44" s="1">
        <f t="shared" si="2"/>
        <v>0</v>
      </c>
      <c r="V44" s="1">
        <f t="shared" si="3"/>
        <v>0</v>
      </c>
      <c r="W44" s="1">
        <f t="shared" si="4"/>
        <v>0</v>
      </c>
      <c r="X44" s="1">
        <f t="shared" si="5"/>
        <v>0</v>
      </c>
      <c r="Y44" s="1">
        <f t="shared" si="6"/>
        <v>0</v>
      </c>
      <c r="Z44" s="1">
        <f t="shared" si="7"/>
        <v>0</v>
      </c>
      <c r="AA44" s="1">
        <f t="shared" si="8"/>
        <v>0</v>
      </c>
      <c r="AB44" s="1" t="str">
        <f t="shared" si="9"/>
        <v/>
      </c>
    </row>
    <row r="45" spans="3:28" ht="130.5" customHeight="1">
      <c r="C45" s="45" t="s">
        <v>827</v>
      </c>
      <c r="D45" s="223" t="s">
        <v>45</v>
      </c>
      <c r="E45" s="224"/>
      <c r="F45" s="45" t="s">
        <v>866</v>
      </c>
      <c r="G45" s="220" t="s">
        <v>688</v>
      </c>
      <c r="H45" s="221"/>
      <c r="I45" s="221"/>
      <c r="J45" s="221"/>
      <c r="K45" s="222"/>
      <c r="L45" s="154"/>
      <c r="M45" s="62"/>
      <c r="N45" s="62"/>
      <c r="O45" s="63">
        <v>3</v>
      </c>
      <c r="P45" s="63">
        <v>2</v>
      </c>
      <c r="S45" s="1">
        <f t="shared" si="0"/>
        <v>0</v>
      </c>
      <c r="T45" s="1">
        <f t="shared" si="1"/>
        <v>0</v>
      </c>
      <c r="U45" s="1">
        <f t="shared" si="2"/>
        <v>0</v>
      </c>
      <c r="V45" s="1">
        <f t="shared" si="3"/>
        <v>0</v>
      </c>
      <c r="W45" s="1">
        <f t="shared" si="4"/>
        <v>0</v>
      </c>
      <c r="X45" s="1">
        <f t="shared" si="5"/>
        <v>0</v>
      </c>
      <c r="Y45" s="1">
        <f t="shared" si="6"/>
        <v>0</v>
      </c>
      <c r="Z45" s="1">
        <f t="shared" si="7"/>
        <v>0</v>
      </c>
      <c r="AA45" s="1">
        <f t="shared" si="8"/>
        <v>0</v>
      </c>
      <c r="AB45" s="1" t="str">
        <f t="shared" si="9"/>
        <v/>
      </c>
    </row>
    <row r="46" spans="3:28" ht="172.5" customHeight="1">
      <c r="C46" s="45" t="s">
        <v>827</v>
      </c>
      <c r="D46" s="223" t="s">
        <v>45</v>
      </c>
      <c r="E46" s="224"/>
      <c r="F46" s="45" t="s">
        <v>867</v>
      </c>
      <c r="G46" s="220" t="s">
        <v>690</v>
      </c>
      <c r="H46" s="221"/>
      <c r="I46" s="221"/>
      <c r="J46" s="221"/>
      <c r="K46" s="222"/>
      <c r="L46" s="154"/>
      <c r="M46" s="62"/>
      <c r="N46" s="62"/>
      <c r="O46" s="63">
        <v>3</v>
      </c>
      <c r="P46" s="63">
        <v>2</v>
      </c>
      <c r="S46" s="1">
        <f t="shared" si="0"/>
        <v>0</v>
      </c>
      <c r="T46" s="1">
        <f t="shared" si="1"/>
        <v>0</v>
      </c>
      <c r="U46" s="1">
        <f t="shared" si="2"/>
        <v>0</v>
      </c>
      <c r="V46" s="1">
        <f t="shared" si="3"/>
        <v>0</v>
      </c>
      <c r="W46" s="1">
        <f t="shared" si="4"/>
        <v>0</v>
      </c>
      <c r="X46" s="1">
        <f t="shared" si="5"/>
        <v>0</v>
      </c>
      <c r="Y46" s="1">
        <f t="shared" si="6"/>
        <v>0</v>
      </c>
      <c r="Z46" s="1">
        <f t="shared" si="7"/>
        <v>0</v>
      </c>
      <c r="AA46" s="1">
        <f t="shared" si="8"/>
        <v>0</v>
      </c>
      <c r="AB46" s="1" t="str">
        <f t="shared" si="9"/>
        <v/>
      </c>
    </row>
    <row r="47" spans="3:28" ht="168.75" customHeight="1">
      <c r="C47" s="45" t="s">
        <v>827</v>
      </c>
      <c r="D47" s="223" t="s">
        <v>45</v>
      </c>
      <c r="E47" s="224"/>
      <c r="F47" s="45" t="s">
        <v>868</v>
      </c>
      <c r="G47" s="220" t="s">
        <v>99</v>
      </c>
      <c r="H47" s="221"/>
      <c r="I47" s="221"/>
      <c r="J47" s="221"/>
      <c r="K47" s="222"/>
      <c r="L47" s="154"/>
      <c r="M47" s="62"/>
      <c r="N47" s="62"/>
      <c r="O47" s="63">
        <v>3</v>
      </c>
      <c r="P47" s="63">
        <v>2</v>
      </c>
      <c r="S47" s="1">
        <f t="shared" si="0"/>
        <v>0</v>
      </c>
      <c r="T47" s="1">
        <f t="shared" si="1"/>
        <v>0</v>
      </c>
      <c r="U47" s="1">
        <f t="shared" si="2"/>
        <v>0</v>
      </c>
      <c r="V47" s="1">
        <f t="shared" si="3"/>
        <v>0</v>
      </c>
      <c r="W47" s="1">
        <f t="shared" si="4"/>
        <v>0</v>
      </c>
      <c r="X47" s="1">
        <f t="shared" si="5"/>
        <v>0</v>
      </c>
      <c r="Y47" s="1">
        <f t="shared" si="6"/>
        <v>0</v>
      </c>
      <c r="Z47" s="1">
        <f t="shared" si="7"/>
        <v>0</v>
      </c>
      <c r="AA47" s="1">
        <f t="shared" si="8"/>
        <v>0</v>
      </c>
      <c r="AB47" s="1" t="str">
        <f t="shared" si="9"/>
        <v/>
      </c>
    </row>
    <row r="48" spans="3:28" ht="150" customHeight="1">
      <c r="C48" s="45" t="s">
        <v>827</v>
      </c>
      <c r="D48" s="223" t="s">
        <v>45</v>
      </c>
      <c r="E48" s="224"/>
      <c r="F48" s="45" t="s">
        <v>869</v>
      </c>
      <c r="G48" s="220" t="s">
        <v>101</v>
      </c>
      <c r="H48" s="221"/>
      <c r="I48" s="221"/>
      <c r="J48" s="221"/>
      <c r="K48" s="222"/>
      <c r="L48" s="154"/>
      <c r="M48" s="62"/>
      <c r="N48" s="62"/>
      <c r="O48" s="63">
        <v>3</v>
      </c>
      <c r="P48" s="63">
        <v>2</v>
      </c>
      <c r="S48" s="1">
        <f t="shared" si="0"/>
        <v>0</v>
      </c>
      <c r="T48" s="1">
        <f t="shared" si="1"/>
        <v>0</v>
      </c>
      <c r="U48" s="1">
        <f t="shared" si="2"/>
        <v>0</v>
      </c>
      <c r="V48" s="1">
        <f t="shared" si="3"/>
        <v>0</v>
      </c>
      <c r="W48" s="1">
        <f t="shared" si="4"/>
        <v>0</v>
      </c>
      <c r="X48" s="1">
        <f t="shared" si="5"/>
        <v>0</v>
      </c>
      <c r="Y48" s="1">
        <f t="shared" si="6"/>
        <v>0</v>
      </c>
      <c r="Z48" s="1">
        <f t="shared" si="7"/>
        <v>0</v>
      </c>
      <c r="AA48" s="1">
        <f t="shared" si="8"/>
        <v>0</v>
      </c>
      <c r="AB48" s="1" t="str">
        <f t="shared" si="9"/>
        <v/>
      </c>
    </row>
    <row r="49" spans="3:28" ht="61.5" customHeight="1">
      <c r="C49" s="45" t="s">
        <v>827</v>
      </c>
      <c r="D49" s="223" t="s">
        <v>45</v>
      </c>
      <c r="E49" s="224"/>
      <c r="F49" s="45" t="s">
        <v>870</v>
      </c>
      <c r="G49" s="220" t="s">
        <v>442</v>
      </c>
      <c r="H49" s="221"/>
      <c r="I49" s="221"/>
      <c r="J49" s="221"/>
      <c r="K49" s="222"/>
      <c r="L49" s="154"/>
      <c r="M49" s="62"/>
      <c r="N49" s="62"/>
      <c r="O49" s="63">
        <v>3</v>
      </c>
      <c r="P49" s="63">
        <v>2</v>
      </c>
      <c r="S49" s="1">
        <f t="shared" si="0"/>
        <v>0</v>
      </c>
      <c r="T49" s="1">
        <f t="shared" si="1"/>
        <v>0</v>
      </c>
      <c r="U49" s="1">
        <f t="shared" si="2"/>
        <v>0</v>
      </c>
      <c r="V49" s="1">
        <f t="shared" si="3"/>
        <v>0</v>
      </c>
      <c r="W49" s="1">
        <f t="shared" si="4"/>
        <v>0</v>
      </c>
      <c r="X49" s="1">
        <f t="shared" si="5"/>
        <v>0</v>
      </c>
      <c r="Y49" s="1">
        <f t="shared" si="6"/>
        <v>0</v>
      </c>
      <c r="Z49" s="1">
        <f t="shared" si="7"/>
        <v>0</v>
      </c>
      <c r="AA49" s="1">
        <f t="shared" si="8"/>
        <v>0</v>
      </c>
      <c r="AB49" s="1" t="str">
        <f t="shared" si="9"/>
        <v/>
      </c>
    </row>
    <row r="50" spans="3:28" ht="174.75" customHeight="1">
      <c r="C50" s="45" t="s">
        <v>827</v>
      </c>
      <c r="D50" s="223" t="s">
        <v>45</v>
      </c>
      <c r="E50" s="224"/>
      <c r="F50" s="45" t="s">
        <v>871</v>
      </c>
      <c r="G50" s="220" t="s">
        <v>695</v>
      </c>
      <c r="H50" s="221"/>
      <c r="I50" s="221"/>
      <c r="J50" s="221"/>
      <c r="K50" s="222"/>
      <c r="L50" s="154"/>
      <c r="M50" s="62"/>
      <c r="N50" s="62"/>
      <c r="O50" s="63">
        <v>3</v>
      </c>
      <c r="P50" s="63">
        <v>2</v>
      </c>
      <c r="S50" s="1">
        <f t="shared" si="0"/>
        <v>0</v>
      </c>
      <c r="T50" s="1">
        <f t="shared" si="1"/>
        <v>0</v>
      </c>
      <c r="U50" s="1">
        <f t="shared" si="2"/>
        <v>0</v>
      </c>
      <c r="V50" s="1">
        <f t="shared" si="3"/>
        <v>0</v>
      </c>
      <c r="W50" s="1">
        <f t="shared" si="4"/>
        <v>0</v>
      </c>
      <c r="X50" s="1">
        <f t="shared" si="5"/>
        <v>0</v>
      </c>
      <c r="Y50" s="1">
        <f t="shared" si="6"/>
        <v>0</v>
      </c>
      <c r="Z50" s="1">
        <f t="shared" si="7"/>
        <v>0</v>
      </c>
      <c r="AA50" s="1">
        <f t="shared" si="8"/>
        <v>0</v>
      </c>
      <c r="AB50" s="1" t="str">
        <f t="shared" si="9"/>
        <v/>
      </c>
    </row>
    <row r="51" spans="3:28" ht="174" customHeight="1">
      <c r="C51" s="45" t="s">
        <v>827</v>
      </c>
      <c r="D51" s="223" t="s">
        <v>45</v>
      </c>
      <c r="E51" s="224"/>
      <c r="F51" s="45" t="s">
        <v>872</v>
      </c>
      <c r="G51" s="220" t="s">
        <v>697</v>
      </c>
      <c r="H51" s="221"/>
      <c r="I51" s="221"/>
      <c r="J51" s="221"/>
      <c r="K51" s="222"/>
      <c r="L51" s="154"/>
      <c r="M51" s="62"/>
      <c r="N51" s="62"/>
      <c r="O51" s="63">
        <v>3</v>
      </c>
      <c r="P51" s="63">
        <v>2</v>
      </c>
      <c r="S51" s="1">
        <f t="shared" si="0"/>
        <v>0</v>
      </c>
      <c r="T51" s="1">
        <f t="shared" si="1"/>
        <v>0</v>
      </c>
      <c r="U51" s="1">
        <f t="shared" si="2"/>
        <v>0</v>
      </c>
      <c r="V51" s="1">
        <f t="shared" si="3"/>
        <v>0</v>
      </c>
      <c r="W51" s="1">
        <f t="shared" si="4"/>
        <v>0</v>
      </c>
      <c r="X51" s="1">
        <f t="shared" si="5"/>
        <v>0</v>
      </c>
      <c r="Y51" s="1">
        <f t="shared" si="6"/>
        <v>0</v>
      </c>
      <c r="Z51" s="1">
        <f t="shared" si="7"/>
        <v>0</v>
      </c>
      <c r="AA51" s="1">
        <f t="shared" si="8"/>
        <v>0</v>
      </c>
      <c r="AB51" s="1" t="str">
        <f t="shared" si="9"/>
        <v/>
      </c>
    </row>
    <row r="52" spans="3:28" ht="45.75" customHeight="1">
      <c r="C52" s="45" t="s">
        <v>827</v>
      </c>
      <c r="D52" s="223" t="s">
        <v>45</v>
      </c>
      <c r="E52" s="224"/>
      <c r="F52" s="45" t="s">
        <v>873</v>
      </c>
      <c r="G52" s="220" t="s">
        <v>699</v>
      </c>
      <c r="H52" s="221"/>
      <c r="I52" s="221"/>
      <c r="J52" s="221"/>
      <c r="K52" s="222"/>
      <c r="L52" s="154"/>
      <c r="M52" s="62"/>
      <c r="N52" s="62"/>
      <c r="O52" s="63">
        <v>3</v>
      </c>
      <c r="P52" s="63">
        <v>2</v>
      </c>
      <c r="S52" s="1">
        <f t="shared" si="0"/>
        <v>0</v>
      </c>
      <c r="T52" s="1">
        <f t="shared" si="1"/>
        <v>0</v>
      </c>
      <c r="U52" s="1">
        <f t="shared" si="2"/>
        <v>0</v>
      </c>
      <c r="V52" s="1">
        <f t="shared" si="3"/>
        <v>0</v>
      </c>
      <c r="W52" s="1">
        <f t="shared" si="4"/>
        <v>0</v>
      </c>
      <c r="X52" s="1">
        <f t="shared" si="5"/>
        <v>0</v>
      </c>
      <c r="Y52" s="1">
        <f t="shared" si="6"/>
        <v>0</v>
      </c>
      <c r="Z52" s="1">
        <f t="shared" si="7"/>
        <v>0</v>
      </c>
      <c r="AA52" s="1">
        <f t="shared" si="8"/>
        <v>0</v>
      </c>
      <c r="AB52" s="1" t="str">
        <f t="shared" si="9"/>
        <v/>
      </c>
    </row>
    <row r="53" spans="3:28" ht="79.5" customHeight="1">
      <c r="C53" s="45" t="s">
        <v>827</v>
      </c>
      <c r="D53" s="223" t="s">
        <v>874</v>
      </c>
      <c r="E53" s="224"/>
      <c r="F53" s="45" t="s">
        <v>875</v>
      </c>
      <c r="G53" s="220" t="s">
        <v>876</v>
      </c>
      <c r="H53" s="221"/>
      <c r="I53" s="221"/>
      <c r="J53" s="221"/>
      <c r="K53" s="222"/>
      <c r="L53" s="154"/>
      <c r="M53" s="62"/>
      <c r="N53" s="62"/>
      <c r="O53" s="63">
        <v>3</v>
      </c>
      <c r="P53" s="63">
        <v>2</v>
      </c>
      <c r="S53" s="1">
        <f t="shared" si="0"/>
        <v>0</v>
      </c>
      <c r="T53" s="1">
        <f t="shared" si="1"/>
        <v>0</v>
      </c>
      <c r="U53" s="1">
        <f t="shared" si="2"/>
        <v>0</v>
      </c>
      <c r="V53" s="1">
        <f t="shared" si="3"/>
        <v>0</v>
      </c>
      <c r="W53" s="1">
        <f t="shared" si="4"/>
        <v>0</v>
      </c>
      <c r="X53" s="1">
        <f t="shared" si="5"/>
        <v>0</v>
      </c>
      <c r="Y53" s="1">
        <f t="shared" si="6"/>
        <v>0</v>
      </c>
      <c r="Z53" s="1">
        <f t="shared" si="7"/>
        <v>0</v>
      </c>
      <c r="AA53" s="1">
        <f t="shared" si="8"/>
        <v>0</v>
      </c>
      <c r="AB53" s="1" t="str">
        <f t="shared" si="9"/>
        <v/>
      </c>
    </row>
    <row r="54" spans="3:28" ht="74.25" customHeight="1">
      <c r="C54" s="45" t="s">
        <v>827</v>
      </c>
      <c r="D54" s="223" t="s">
        <v>874</v>
      </c>
      <c r="E54" s="224"/>
      <c r="F54" s="45" t="s">
        <v>877</v>
      </c>
      <c r="G54" s="220" t="s">
        <v>878</v>
      </c>
      <c r="H54" s="221"/>
      <c r="I54" s="221"/>
      <c r="J54" s="221"/>
      <c r="K54" s="222"/>
      <c r="L54" s="154"/>
      <c r="M54" s="62"/>
      <c r="N54" s="62"/>
      <c r="O54" s="63">
        <v>3</v>
      </c>
      <c r="P54" s="63">
        <v>2</v>
      </c>
      <c r="S54" s="1">
        <f t="shared" si="0"/>
        <v>0</v>
      </c>
      <c r="T54" s="1">
        <f t="shared" si="1"/>
        <v>0</v>
      </c>
      <c r="U54" s="1">
        <f t="shared" si="2"/>
        <v>0</v>
      </c>
      <c r="V54" s="1">
        <f t="shared" si="3"/>
        <v>0</v>
      </c>
      <c r="W54" s="1">
        <f t="shared" si="4"/>
        <v>0</v>
      </c>
      <c r="X54" s="1">
        <f t="shared" si="5"/>
        <v>0</v>
      </c>
      <c r="Y54" s="1">
        <f t="shared" si="6"/>
        <v>0</v>
      </c>
      <c r="Z54" s="1">
        <f t="shared" si="7"/>
        <v>0</v>
      </c>
      <c r="AA54" s="1">
        <f t="shared" si="8"/>
        <v>0</v>
      </c>
      <c r="AB54" s="1" t="str">
        <f t="shared" si="9"/>
        <v/>
      </c>
    </row>
    <row r="55" spans="3:28" ht="147.75" customHeight="1">
      <c r="C55" s="45" t="s">
        <v>827</v>
      </c>
      <c r="D55" s="223" t="s">
        <v>874</v>
      </c>
      <c r="E55" s="224"/>
      <c r="F55" s="45" t="s">
        <v>879</v>
      </c>
      <c r="G55" s="220" t="s">
        <v>880</v>
      </c>
      <c r="H55" s="221"/>
      <c r="I55" s="221"/>
      <c r="J55" s="221"/>
      <c r="K55" s="222"/>
      <c r="L55" s="154"/>
      <c r="M55" s="62"/>
      <c r="N55" s="62"/>
      <c r="O55" s="63">
        <v>3</v>
      </c>
      <c r="P55" s="63">
        <v>2</v>
      </c>
      <c r="S55" s="1">
        <f t="shared" si="0"/>
        <v>0</v>
      </c>
      <c r="T55" s="1">
        <f t="shared" si="1"/>
        <v>0</v>
      </c>
      <c r="U55" s="1">
        <f t="shared" si="2"/>
        <v>0</v>
      </c>
      <c r="V55" s="1">
        <f t="shared" si="3"/>
        <v>0</v>
      </c>
      <c r="W55" s="1">
        <f t="shared" si="4"/>
        <v>0</v>
      </c>
      <c r="X55" s="1">
        <f t="shared" si="5"/>
        <v>0</v>
      </c>
      <c r="Y55" s="1">
        <f t="shared" si="6"/>
        <v>0</v>
      </c>
      <c r="Z55" s="1">
        <f t="shared" si="7"/>
        <v>0</v>
      </c>
      <c r="AA55" s="1">
        <f t="shared" si="8"/>
        <v>0</v>
      </c>
      <c r="AB55" s="1" t="str">
        <f t="shared" si="9"/>
        <v/>
      </c>
    </row>
    <row r="56" spans="3:28" ht="135" customHeight="1">
      <c r="C56" s="45" t="s">
        <v>827</v>
      </c>
      <c r="D56" s="223" t="s">
        <v>874</v>
      </c>
      <c r="E56" s="224"/>
      <c r="F56" s="45" t="s">
        <v>881</v>
      </c>
      <c r="G56" s="220" t="s">
        <v>882</v>
      </c>
      <c r="H56" s="221"/>
      <c r="I56" s="221"/>
      <c r="J56" s="221"/>
      <c r="K56" s="222"/>
      <c r="L56" s="154"/>
      <c r="M56" s="62"/>
      <c r="N56" s="62"/>
      <c r="O56" s="63">
        <v>3</v>
      </c>
      <c r="P56" s="63">
        <v>2</v>
      </c>
      <c r="S56" s="1">
        <f t="shared" si="0"/>
        <v>0</v>
      </c>
      <c r="T56" s="1">
        <f t="shared" si="1"/>
        <v>0</v>
      </c>
      <c r="U56" s="1">
        <f t="shared" si="2"/>
        <v>0</v>
      </c>
      <c r="V56" s="1">
        <f t="shared" si="3"/>
        <v>0</v>
      </c>
      <c r="W56" s="1">
        <f t="shared" si="4"/>
        <v>0</v>
      </c>
      <c r="X56" s="1">
        <f t="shared" si="5"/>
        <v>0</v>
      </c>
      <c r="Y56" s="1">
        <f t="shared" si="6"/>
        <v>0</v>
      </c>
      <c r="Z56" s="1">
        <f t="shared" si="7"/>
        <v>0</v>
      </c>
      <c r="AA56" s="1">
        <f t="shared" si="8"/>
        <v>0</v>
      </c>
      <c r="AB56" s="1" t="str">
        <f t="shared" si="9"/>
        <v/>
      </c>
    </row>
    <row r="57" spans="3:28" ht="145.5" customHeight="1">
      <c r="C57" s="45" t="s">
        <v>827</v>
      </c>
      <c r="D57" s="223" t="s">
        <v>883</v>
      </c>
      <c r="E57" s="224"/>
      <c r="F57" s="45" t="s">
        <v>884</v>
      </c>
      <c r="G57" s="220" t="s">
        <v>885</v>
      </c>
      <c r="H57" s="221"/>
      <c r="I57" s="221"/>
      <c r="J57" s="221"/>
      <c r="K57" s="222"/>
      <c r="L57" s="154"/>
      <c r="M57" s="62"/>
      <c r="N57" s="62"/>
      <c r="O57" s="63">
        <v>3</v>
      </c>
      <c r="P57" s="63">
        <v>2</v>
      </c>
      <c r="S57" s="1">
        <f t="shared" si="0"/>
        <v>0</v>
      </c>
      <c r="T57" s="1">
        <f t="shared" si="1"/>
        <v>0</v>
      </c>
      <c r="U57" s="1">
        <f t="shared" si="2"/>
        <v>0</v>
      </c>
      <c r="V57" s="1">
        <f t="shared" si="3"/>
        <v>0</v>
      </c>
      <c r="W57" s="1">
        <f t="shared" si="4"/>
        <v>0</v>
      </c>
      <c r="X57" s="1">
        <f t="shared" si="5"/>
        <v>0</v>
      </c>
      <c r="Y57" s="1">
        <f t="shared" si="6"/>
        <v>0</v>
      </c>
      <c r="Z57" s="1">
        <f t="shared" si="7"/>
        <v>0</v>
      </c>
      <c r="AA57" s="1">
        <f t="shared" si="8"/>
        <v>0</v>
      </c>
      <c r="AB57" s="1" t="str">
        <f t="shared" si="9"/>
        <v/>
      </c>
    </row>
    <row r="58" spans="3:28" ht="151.5" customHeight="1">
      <c r="C58" s="45" t="s">
        <v>827</v>
      </c>
      <c r="D58" s="223" t="s">
        <v>883</v>
      </c>
      <c r="E58" s="224"/>
      <c r="F58" s="45" t="s">
        <v>886</v>
      </c>
      <c r="G58" s="220" t="s">
        <v>887</v>
      </c>
      <c r="H58" s="221"/>
      <c r="I58" s="221"/>
      <c r="J58" s="221"/>
      <c r="K58" s="222"/>
      <c r="L58" s="154"/>
      <c r="M58" s="62"/>
      <c r="N58" s="62"/>
      <c r="O58" s="63">
        <v>3</v>
      </c>
      <c r="P58" s="63">
        <v>2</v>
      </c>
      <c r="S58" s="1">
        <f t="shared" si="0"/>
        <v>0</v>
      </c>
      <c r="T58" s="1">
        <f t="shared" si="1"/>
        <v>0</v>
      </c>
      <c r="U58" s="1">
        <f t="shared" si="2"/>
        <v>0</v>
      </c>
      <c r="V58" s="1">
        <f t="shared" si="3"/>
        <v>0</v>
      </c>
      <c r="W58" s="1">
        <f t="shared" si="4"/>
        <v>0</v>
      </c>
      <c r="X58" s="1">
        <f t="shared" si="5"/>
        <v>0</v>
      </c>
      <c r="Y58" s="1">
        <f t="shared" si="6"/>
        <v>0</v>
      </c>
      <c r="Z58" s="1">
        <f t="shared" si="7"/>
        <v>0</v>
      </c>
      <c r="AA58" s="1">
        <f t="shared" si="8"/>
        <v>0</v>
      </c>
      <c r="AB58" s="1" t="str">
        <f t="shared" si="9"/>
        <v/>
      </c>
    </row>
    <row r="59" spans="3:28" ht="144.75" customHeight="1">
      <c r="C59" s="45" t="s">
        <v>827</v>
      </c>
      <c r="D59" s="223" t="s">
        <v>883</v>
      </c>
      <c r="E59" s="224"/>
      <c r="F59" s="45" t="s">
        <v>888</v>
      </c>
      <c r="G59" s="220" t="s">
        <v>889</v>
      </c>
      <c r="H59" s="221"/>
      <c r="I59" s="221"/>
      <c r="J59" s="221"/>
      <c r="K59" s="222"/>
      <c r="L59" s="154"/>
      <c r="M59" s="62"/>
      <c r="N59" s="62"/>
      <c r="O59" s="63">
        <v>3</v>
      </c>
      <c r="P59" s="63">
        <v>2</v>
      </c>
      <c r="S59" s="1">
        <f t="shared" si="0"/>
        <v>0</v>
      </c>
      <c r="T59" s="1">
        <f t="shared" si="1"/>
        <v>0</v>
      </c>
      <c r="U59" s="1">
        <f t="shared" si="2"/>
        <v>0</v>
      </c>
      <c r="V59" s="1">
        <f t="shared" si="3"/>
        <v>0</v>
      </c>
      <c r="W59" s="1">
        <f t="shared" si="4"/>
        <v>0</v>
      </c>
      <c r="X59" s="1">
        <f t="shared" si="5"/>
        <v>0</v>
      </c>
      <c r="Y59" s="1">
        <f t="shared" si="6"/>
        <v>0</v>
      </c>
      <c r="Z59" s="1">
        <f t="shared" si="7"/>
        <v>0</v>
      </c>
      <c r="AA59" s="1">
        <f t="shared" si="8"/>
        <v>0</v>
      </c>
      <c r="AB59" s="1" t="str">
        <f t="shared" si="9"/>
        <v/>
      </c>
    </row>
    <row r="60" spans="3:28" ht="146.25" customHeight="1">
      <c r="C60" s="45" t="s">
        <v>827</v>
      </c>
      <c r="D60" s="223" t="s">
        <v>883</v>
      </c>
      <c r="E60" s="224"/>
      <c r="F60" s="45" t="s">
        <v>890</v>
      </c>
      <c r="G60" s="220" t="s">
        <v>891</v>
      </c>
      <c r="H60" s="221"/>
      <c r="I60" s="221"/>
      <c r="J60" s="221"/>
      <c r="K60" s="222"/>
      <c r="L60" s="154"/>
      <c r="M60" s="62"/>
      <c r="N60" s="62"/>
      <c r="O60" s="63">
        <v>3</v>
      </c>
      <c r="P60" s="63">
        <v>2</v>
      </c>
      <c r="S60" s="1">
        <f t="shared" si="0"/>
        <v>0</v>
      </c>
      <c r="T60" s="1">
        <f t="shared" si="1"/>
        <v>0</v>
      </c>
      <c r="U60" s="1">
        <f t="shared" si="2"/>
        <v>0</v>
      </c>
      <c r="V60" s="1">
        <f t="shared" si="3"/>
        <v>0</v>
      </c>
      <c r="W60" s="1">
        <f t="shared" si="4"/>
        <v>0</v>
      </c>
      <c r="X60" s="1">
        <f t="shared" si="5"/>
        <v>0</v>
      </c>
      <c r="Y60" s="1">
        <f t="shared" si="6"/>
        <v>0</v>
      </c>
      <c r="Z60" s="1">
        <f t="shared" si="7"/>
        <v>0</v>
      </c>
      <c r="AA60" s="1">
        <f t="shared" si="8"/>
        <v>0</v>
      </c>
      <c r="AB60" s="1" t="str">
        <f t="shared" si="9"/>
        <v/>
      </c>
    </row>
    <row r="61" spans="3:28" ht="84.75" customHeight="1">
      <c r="C61" s="45" t="s">
        <v>827</v>
      </c>
      <c r="D61" s="223" t="s">
        <v>892</v>
      </c>
      <c r="E61" s="224"/>
      <c r="F61" s="45" t="s">
        <v>893</v>
      </c>
      <c r="G61" s="220" t="s">
        <v>894</v>
      </c>
      <c r="H61" s="221"/>
      <c r="I61" s="221"/>
      <c r="J61" s="221"/>
      <c r="K61" s="222"/>
      <c r="L61" s="154"/>
      <c r="M61" s="62"/>
      <c r="N61" s="62"/>
      <c r="O61" s="63">
        <v>3</v>
      </c>
      <c r="P61" s="63">
        <v>2</v>
      </c>
      <c r="S61" s="1">
        <f t="shared" si="0"/>
        <v>0</v>
      </c>
      <c r="T61" s="1">
        <f t="shared" si="1"/>
        <v>0</v>
      </c>
      <c r="U61" s="1">
        <f t="shared" si="2"/>
        <v>0</v>
      </c>
      <c r="V61" s="1">
        <f t="shared" si="3"/>
        <v>0</v>
      </c>
      <c r="W61" s="1">
        <f t="shared" si="4"/>
        <v>0</v>
      </c>
      <c r="X61" s="1">
        <f t="shared" si="5"/>
        <v>0</v>
      </c>
      <c r="Y61" s="1">
        <f t="shared" si="6"/>
        <v>0</v>
      </c>
      <c r="Z61" s="1">
        <f t="shared" si="7"/>
        <v>0</v>
      </c>
      <c r="AA61" s="1">
        <f t="shared" si="8"/>
        <v>0</v>
      </c>
      <c r="AB61" s="1" t="str">
        <f t="shared" si="9"/>
        <v/>
      </c>
    </row>
    <row r="62" spans="3:28" ht="146.25" customHeight="1">
      <c r="C62" s="45" t="s">
        <v>827</v>
      </c>
      <c r="D62" s="223" t="s">
        <v>892</v>
      </c>
      <c r="E62" s="224"/>
      <c r="F62" s="45" t="s">
        <v>895</v>
      </c>
      <c r="G62" s="220" t="s">
        <v>896</v>
      </c>
      <c r="H62" s="221"/>
      <c r="I62" s="221"/>
      <c r="J62" s="221"/>
      <c r="K62" s="222"/>
      <c r="L62" s="154"/>
      <c r="M62" s="62"/>
      <c r="N62" s="62"/>
      <c r="O62" s="63">
        <v>3</v>
      </c>
      <c r="P62" s="63">
        <v>2</v>
      </c>
      <c r="S62" s="1">
        <f t="shared" si="0"/>
        <v>0</v>
      </c>
      <c r="T62" s="1">
        <f t="shared" si="1"/>
        <v>0</v>
      </c>
      <c r="U62" s="1">
        <f t="shared" si="2"/>
        <v>0</v>
      </c>
      <c r="V62" s="1">
        <f t="shared" si="3"/>
        <v>0</v>
      </c>
      <c r="W62" s="1">
        <f t="shared" si="4"/>
        <v>0</v>
      </c>
      <c r="X62" s="1">
        <f t="shared" si="5"/>
        <v>0</v>
      </c>
      <c r="Y62" s="1">
        <f t="shared" si="6"/>
        <v>0</v>
      </c>
      <c r="Z62" s="1">
        <f t="shared" si="7"/>
        <v>0</v>
      </c>
      <c r="AA62" s="1">
        <f t="shared" si="8"/>
        <v>0</v>
      </c>
      <c r="AB62" s="1" t="str">
        <f t="shared" si="9"/>
        <v/>
      </c>
    </row>
    <row r="63" spans="3:28" ht="88.5" customHeight="1">
      <c r="C63" s="45" t="s">
        <v>827</v>
      </c>
      <c r="D63" s="223" t="s">
        <v>892</v>
      </c>
      <c r="E63" s="224"/>
      <c r="F63" s="45" t="s">
        <v>897</v>
      </c>
      <c r="G63" s="220" t="s">
        <v>898</v>
      </c>
      <c r="H63" s="221"/>
      <c r="I63" s="221"/>
      <c r="J63" s="221"/>
      <c r="K63" s="222"/>
      <c r="L63" s="154"/>
      <c r="M63" s="62"/>
      <c r="N63" s="62"/>
      <c r="O63" s="63">
        <v>3</v>
      </c>
      <c r="P63" s="63">
        <v>2</v>
      </c>
      <c r="S63" s="1">
        <f t="shared" si="0"/>
        <v>0</v>
      </c>
      <c r="T63" s="1">
        <f t="shared" si="1"/>
        <v>0</v>
      </c>
      <c r="U63" s="1">
        <f t="shared" si="2"/>
        <v>0</v>
      </c>
      <c r="V63" s="1">
        <f t="shared" si="3"/>
        <v>0</v>
      </c>
      <c r="W63" s="1">
        <f t="shared" si="4"/>
        <v>0</v>
      </c>
      <c r="X63" s="1">
        <f t="shared" si="5"/>
        <v>0</v>
      </c>
      <c r="Y63" s="1">
        <f t="shared" si="6"/>
        <v>0</v>
      </c>
      <c r="Z63" s="1">
        <f t="shared" si="7"/>
        <v>0</v>
      </c>
      <c r="AA63" s="1">
        <f t="shared" si="8"/>
        <v>0</v>
      </c>
      <c r="AB63" s="1" t="str">
        <f t="shared" si="9"/>
        <v/>
      </c>
    </row>
    <row r="64" spans="3:28" ht="108.75" customHeight="1">
      <c r="C64" s="45" t="s">
        <v>827</v>
      </c>
      <c r="D64" s="223" t="s">
        <v>899</v>
      </c>
      <c r="E64" s="224"/>
      <c r="F64" s="45" t="s">
        <v>900</v>
      </c>
      <c r="G64" s="220" t="s">
        <v>901</v>
      </c>
      <c r="H64" s="221"/>
      <c r="I64" s="221"/>
      <c r="J64" s="221"/>
      <c r="K64" s="222"/>
      <c r="L64" s="154"/>
      <c r="M64" s="62"/>
      <c r="N64" s="62"/>
      <c r="O64" s="63">
        <v>3</v>
      </c>
      <c r="P64" s="63">
        <v>2</v>
      </c>
      <c r="S64" s="1">
        <f t="shared" si="0"/>
        <v>0</v>
      </c>
      <c r="T64" s="1">
        <f t="shared" si="1"/>
        <v>0</v>
      </c>
      <c r="U64" s="1">
        <f t="shared" si="2"/>
        <v>0</v>
      </c>
      <c r="V64" s="1">
        <f t="shared" si="3"/>
        <v>0</v>
      </c>
      <c r="W64" s="1">
        <f t="shared" si="4"/>
        <v>0</v>
      </c>
      <c r="X64" s="1">
        <f t="shared" si="5"/>
        <v>0</v>
      </c>
      <c r="Y64" s="1">
        <f t="shared" si="6"/>
        <v>0</v>
      </c>
      <c r="Z64" s="1">
        <f t="shared" si="7"/>
        <v>0</v>
      </c>
      <c r="AA64" s="1">
        <f t="shared" si="8"/>
        <v>0</v>
      </c>
      <c r="AB64" s="1" t="str">
        <f t="shared" si="9"/>
        <v/>
      </c>
    </row>
    <row r="65" spans="2:28" ht="103.5" customHeight="1">
      <c r="C65" s="45" t="s">
        <v>827</v>
      </c>
      <c r="D65" s="223" t="s">
        <v>899</v>
      </c>
      <c r="E65" s="224"/>
      <c r="F65" s="45" t="s">
        <v>902</v>
      </c>
      <c r="G65" s="220" t="s">
        <v>903</v>
      </c>
      <c r="H65" s="221"/>
      <c r="I65" s="221"/>
      <c r="J65" s="221"/>
      <c r="K65" s="222"/>
      <c r="L65" s="154"/>
      <c r="M65" s="62"/>
      <c r="N65" s="62"/>
      <c r="O65" s="63">
        <v>3</v>
      </c>
      <c r="P65" s="63">
        <v>2</v>
      </c>
      <c r="S65" s="1">
        <f t="shared" si="0"/>
        <v>0</v>
      </c>
      <c r="T65" s="1">
        <f t="shared" si="1"/>
        <v>0</v>
      </c>
      <c r="U65" s="1">
        <f t="shared" si="2"/>
        <v>0</v>
      </c>
      <c r="V65" s="1">
        <f t="shared" si="3"/>
        <v>0</v>
      </c>
      <c r="W65" s="1">
        <f t="shared" si="4"/>
        <v>0</v>
      </c>
      <c r="X65" s="1">
        <f t="shared" si="5"/>
        <v>0</v>
      </c>
      <c r="Y65" s="1">
        <f t="shared" si="6"/>
        <v>0</v>
      </c>
      <c r="Z65" s="1">
        <f t="shared" si="7"/>
        <v>0</v>
      </c>
      <c r="AA65" s="1">
        <f t="shared" si="8"/>
        <v>0</v>
      </c>
      <c r="AB65" s="1" t="str">
        <f t="shared" si="9"/>
        <v/>
      </c>
    </row>
    <row r="66" spans="2:28" ht="133.5" customHeight="1">
      <c r="C66" s="45" t="s">
        <v>827</v>
      </c>
      <c r="D66" s="223" t="s">
        <v>899</v>
      </c>
      <c r="E66" s="224"/>
      <c r="F66" s="45" t="s">
        <v>904</v>
      </c>
      <c r="G66" s="220" t="s">
        <v>905</v>
      </c>
      <c r="H66" s="221"/>
      <c r="I66" s="221"/>
      <c r="J66" s="221"/>
      <c r="K66" s="222"/>
      <c r="L66" s="154"/>
      <c r="M66" s="62"/>
      <c r="N66" s="62"/>
      <c r="O66" s="63">
        <v>3</v>
      </c>
      <c r="P66" s="63">
        <v>2</v>
      </c>
      <c r="S66" s="1">
        <f t="shared" si="0"/>
        <v>0</v>
      </c>
      <c r="T66" s="1">
        <f t="shared" si="1"/>
        <v>0</v>
      </c>
      <c r="U66" s="1">
        <f t="shared" si="2"/>
        <v>0</v>
      </c>
      <c r="V66" s="1">
        <f t="shared" si="3"/>
        <v>0</v>
      </c>
      <c r="W66" s="1">
        <f t="shared" si="4"/>
        <v>0</v>
      </c>
      <c r="X66" s="1">
        <f t="shared" si="5"/>
        <v>0</v>
      </c>
      <c r="Y66" s="1">
        <f t="shared" si="6"/>
        <v>0</v>
      </c>
      <c r="Z66" s="1">
        <f t="shared" si="7"/>
        <v>0</v>
      </c>
      <c r="AA66" s="1">
        <f t="shared" si="8"/>
        <v>0</v>
      </c>
      <c r="AB66" s="1" t="str">
        <f t="shared" si="9"/>
        <v/>
      </c>
    </row>
    <row r="67" spans="2:28" ht="204" customHeight="1">
      <c r="C67" s="45" t="s">
        <v>827</v>
      </c>
      <c r="D67" s="223" t="s">
        <v>899</v>
      </c>
      <c r="E67" s="224"/>
      <c r="F67" s="45" t="s">
        <v>906</v>
      </c>
      <c r="G67" s="220" t="s">
        <v>907</v>
      </c>
      <c r="H67" s="221"/>
      <c r="I67" s="221"/>
      <c r="J67" s="221"/>
      <c r="K67" s="222"/>
      <c r="L67" s="154"/>
      <c r="M67" s="62"/>
      <c r="N67" s="62"/>
      <c r="O67" s="63">
        <v>3</v>
      </c>
      <c r="P67" s="63">
        <v>2</v>
      </c>
      <c r="S67" s="1">
        <f t="shared" si="0"/>
        <v>0</v>
      </c>
      <c r="T67" s="1">
        <f t="shared" si="1"/>
        <v>0</v>
      </c>
      <c r="U67" s="1">
        <f t="shared" si="2"/>
        <v>0</v>
      </c>
      <c r="V67" s="1">
        <f t="shared" si="3"/>
        <v>0</v>
      </c>
      <c r="W67" s="1">
        <f t="shared" si="4"/>
        <v>0</v>
      </c>
      <c r="X67" s="1">
        <f t="shared" si="5"/>
        <v>0</v>
      </c>
      <c r="Y67" s="1">
        <f t="shared" si="6"/>
        <v>0</v>
      </c>
      <c r="Z67" s="1">
        <f t="shared" si="7"/>
        <v>0</v>
      </c>
      <c r="AA67" s="1">
        <f t="shared" si="8"/>
        <v>0</v>
      </c>
      <c r="AB67" s="1" t="str">
        <f t="shared" si="9"/>
        <v/>
      </c>
    </row>
    <row r="68" spans="2:28" ht="198.75" customHeight="1">
      <c r="C68" s="131" t="s">
        <v>178</v>
      </c>
      <c r="D68" s="286" t="s">
        <v>179</v>
      </c>
      <c r="E68" s="286"/>
      <c r="F68" s="131" t="s">
        <v>180</v>
      </c>
      <c r="G68" s="282" t="s">
        <v>181</v>
      </c>
      <c r="H68" s="283"/>
      <c r="I68" s="283"/>
      <c r="J68" s="283"/>
      <c r="K68" s="284"/>
      <c r="L68" s="62"/>
      <c r="M68" s="62"/>
      <c r="N68" s="62"/>
      <c r="O68" s="63">
        <v>1</v>
      </c>
      <c r="P68" s="63">
        <v>2</v>
      </c>
      <c r="S68" s="1">
        <f t="shared" ref="S68:S78" si="10">IF(AND(OR($M68="x",$N68="x"),$O68=1,$P68=3),1,0)</f>
        <v>0</v>
      </c>
      <c r="T68" s="1">
        <f t="shared" ref="T68:T78" si="11">IF(AND(OR($M68="x",$N68="x"),$O68=2,$P68=3),1,0)</f>
        <v>0</v>
      </c>
      <c r="U68" s="1">
        <f t="shared" ref="U68:U78" si="12">IF(AND(OR($M68="x",$N68="x"),$O68=3,$P68=3),1,0)</f>
        <v>0</v>
      </c>
      <c r="V68" s="1">
        <f t="shared" ref="V68:V78" si="13">IF(AND(OR($M68="x",$N68="x"),$O68=1,$P68=2),1,0)</f>
        <v>0</v>
      </c>
      <c r="W68" s="1">
        <f t="shared" ref="W68:W78" si="14">IF(AND(OR($M68="x",$N68="x"),$O68=2,$P68=2),1,0)</f>
        <v>0</v>
      </c>
      <c r="X68" s="1">
        <f t="shared" ref="X68:X78" si="15">IF(AND(OR($M68="x",$N68="x"),$O68=3,$P68=2),1,0)</f>
        <v>0</v>
      </c>
      <c r="Y68" s="1">
        <f t="shared" ref="Y68:Y78" si="16">IF(AND(OR($M68="x",$N68="x"),$O68=1,$P68=1),1,0)</f>
        <v>0</v>
      </c>
      <c r="Z68" s="1">
        <f t="shared" ref="Z68:Z78" si="17">IF(AND(OR($M68="x",$N68="x"),$O68=2,$P68=1),1,0)</f>
        <v>0</v>
      </c>
      <c r="AA68" s="1">
        <f t="shared" ref="AA68:AA78" si="18">IF(AND(OR($M68="x",$N68="x"),$O68=3,$P68=1),1,0)</f>
        <v>0</v>
      </c>
      <c r="AB68" s="1" t="str">
        <f t="shared" si="9"/>
        <v/>
      </c>
    </row>
    <row r="69" spans="2:28" ht="208.5" customHeight="1">
      <c r="C69" s="131" t="s">
        <v>178</v>
      </c>
      <c r="D69" s="286" t="s">
        <v>179</v>
      </c>
      <c r="E69" s="286"/>
      <c r="F69" s="131" t="s">
        <v>182</v>
      </c>
      <c r="G69" s="282" t="s">
        <v>183</v>
      </c>
      <c r="H69" s="283"/>
      <c r="I69" s="283"/>
      <c r="J69" s="283"/>
      <c r="K69" s="284"/>
      <c r="L69" s="62"/>
      <c r="M69" s="62"/>
      <c r="N69" s="62"/>
      <c r="O69" s="63">
        <v>2</v>
      </c>
      <c r="P69" s="63">
        <v>3</v>
      </c>
      <c r="S69" s="1">
        <f t="shared" si="10"/>
        <v>0</v>
      </c>
      <c r="T69" s="1">
        <f t="shared" si="11"/>
        <v>0</v>
      </c>
      <c r="U69" s="1">
        <f t="shared" si="12"/>
        <v>0</v>
      </c>
      <c r="V69" s="1">
        <f t="shared" si="13"/>
        <v>0</v>
      </c>
      <c r="W69" s="1">
        <f t="shared" si="14"/>
        <v>0</v>
      </c>
      <c r="X69" s="1">
        <f t="shared" si="15"/>
        <v>0</v>
      </c>
      <c r="Y69" s="1">
        <f t="shared" si="16"/>
        <v>0</v>
      </c>
      <c r="Z69" s="1">
        <f t="shared" si="17"/>
        <v>0</v>
      </c>
      <c r="AA69" s="1">
        <f t="shared" si="18"/>
        <v>0</v>
      </c>
      <c r="AB69" s="1" t="str">
        <f t="shared" ref="AB69" si="19">IF(OR(M69="X",N69="X"),_xlfn.CONCAT(F69,";"),"")</f>
        <v/>
      </c>
    </row>
    <row r="70" spans="2:28" ht="108" customHeight="1">
      <c r="C70" s="45" t="s">
        <v>184</v>
      </c>
      <c r="D70" s="223" t="s">
        <v>185</v>
      </c>
      <c r="E70" s="224"/>
      <c r="F70" s="45" t="s">
        <v>186</v>
      </c>
      <c r="G70" s="220" t="s">
        <v>187</v>
      </c>
      <c r="H70" s="221"/>
      <c r="I70" s="221"/>
      <c r="J70" s="221"/>
      <c r="K70" s="221"/>
      <c r="L70" s="62"/>
      <c r="M70" s="62"/>
      <c r="N70" s="62"/>
      <c r="O70" s="63">
        <v>2</v>
      </c>
      <c r="P70" s="63">
        <v>2</v>
      </c>
      <c r="S70" s="1">
        <f t="shared" si="10"/>
        <v>0</v>
      </c>
      <c r="T70" s="1">
        <f t="shared" si="11"/>
        <v>0</v>
      </c>
      <c r="U70" s="1">
        <f t="shared" si="12"/>
        <v>0</v>
      </c>
      <c r="V70" s="1">
        <f t="shared" si="13"/>
        <v>0</v>
      </c>
      <c r="W70" s="1">
        <f t="shared" si="14"/>
        <v>0</v>
      </c>
      <c r="X70" s="1">
        <f t="shared" si="15"/>
        <v>0</v>
      </c>
      <c r="Y70" s="1">
        <f t="shared" si="16"/>
        <v>0</v>
      </c>
      <c r="Z70" s="1">
        <f t="shared" si="17"/>
        <v>0</v>
      </c>
      <c r="AA70" s="1">
        <f t="shared" si="18"/>
        <v>0</v>
      </c>
      <c r="AB70" s="1" t="str">
        <f t="shared" si="9"/>
        <v/>
      </c>
    </row>
    <row r="71" spans="2:28" ht="124.5" customHeight="1">
      <c r="C71" s="45" t="s">
        <v>188</v>
      </c>
      <c r="D71" s="270" t="s">
        <v>189</v>
      </c>
      <c r="E71" s="270"/>
      <c r="F71" s="45" t="s">
        <v>190</v>
      </c>
      <c r="G71" s="220" t="s">
        <v>191</v>
      </c>
      <c r="H71" s="221"/>
      <c r="I71" s="221"/>
      <c r="J71" s="221"/>
      <c r="K71" s="222"/>
      <c r="L71" s="62"/>
      <c r="M71" s="62"/>
      <c r="N71" s="62"/>
      <c r="O71" s="63">
        <v>2</v>
      </c>
      <c r="P71" s="63">
        <v>2</v>
      </c>
      <c r="S71" s="1">
        <f t="shared" si="10"/>
        <v>0</v>
      </c>
      <c r="T71" s="1">
        <f t="shared" si="11"/>
        <v>0</v>
      </c>
      <c r="U71" s="1">
        <f t="shared" si="12"/>
        <v>0</v>
      </c>
      <c r="V71" s="1">
        <f t="shared" si="13"/>
        <v>0</v>
      </c>
      <c r="W71" s="1">
        <f t="shared" si="14"/>
        <v>0</v>
      </c>
      <c r="X71" s="1">
        <f t="shared" si="15"/>
        <v>0</v>
      </c>
      <c r="Y71" s="1">
        <f t="shared" si="16"/>
        <v>0</v>
      </c>
      <c r="Z71" s="1">
        <f t="shared" si="17"/>
        <v>0</v>
      </c>
      <c r="AA71" s="1">
        <f t="shared" si="18"/>
        <v>0</v>
      </c>
      <c r="AB71" s="1" t="str">
        <f t="shared" si="9"/>
        <v/>
      </c>
    </row>
    <row r="72" spans="2:28" ht="129.75" customHeight="1">
      <c r="B72" s="51"/>
      <c r="C72" s="32" t="s">
        <v>192</v>
      </c>
      <c r="D72" s="270" t="s">
        <v>193</v>
      </c>
      <c r="E72" s="270"/>
      <c r="F72" s="32" t="s">
        <v>194</v>
      </c>
      <c r="G72" s="271" t="s">
        <v>195</v>
      </c>
      <c r="H72" s="271"/>
      <c r="I72" s="271"/>
      <c r="J72" s="271"/>
      <c r="K72" s="271"/>
      <c r="L72" s="62"/>
      <c r="M72" s="62"/>
      <c r="N72" s="62"/>
      <c r="O72" s="63">
        <v>2</v>
      </c>
      <c r="P72" s="64">
        <v>2</v>
      </c>
      <c r="Q72" s="3"/>
      <c r="S72" s="34">
        <f t="shared" si="10"/>
        <v>0</v>
      </c>
      <c r="T72" s="34">
        <f t="shared" si="11"/>
        <v>0</v>
      </c>
      <c r="U72" s="34">
        <f t="shared" si="12"/>
        <v>0</v>
      </c>
      <c r="V72" s="34">
        <f t="shared" si="13"/>
        <v>0</v>
      </c>
      <c r="W72" s="34">
        <f t="shared" si="14"/>
        <v>0</v>
      </c>
      <c r="X72" s="34">
        <f t="shared" si="15"/>
        <v>0</v>
      </c>
      <c r="Y72" s="34">
        <f t="shared" si="16"/>
        <v>0</v>
      </c>
      <c r="Z72" s="34">
        <f t="shared" si="17"/>
        <v>0</v>
      </c>
      <c r="AA72" s="34">
        <f t="shared" si="18"/>
        <v>0</v>
      </c>
      <c r="AB72" s="1" t="str">
        <f t="shared" si="9"/>
        <v/>
      </c>
    </row>
    <row r="73" spans="2:28" ht="252.75" customHeight="1">
      <c r="C73" s="45" t="s">
        <v>196</v>
      </c>
      <c r="D73" s="338" t="s">
        <v>197</v>
      </c>
      <c r="E73" s="339"/>
      <c r="F73" s="45" t="s">
        <v>198</v>
      </c>
      <c r="G73" s="282" t="s">
        <v>199</v>
      </c>
      <c r="H73" s="283"/>
      <c r="I73" s="283"/>
      <c r="J73" s="283"/>
      <c r="K73" s="284"/>
      <c r="L73" s="62"/>
      <c r="M73" s="62"/>
      <c r="N73" s="62"/>
      <c r="O73" s="64">
        <v>3</v>
      </c>
      <c r="P73" s="64">
        <v>1</v>
      </c>
      <c r="S73" s="1">
        <f>IF(AND(OR($M73="x",$N73="x"),$O73=1,$P73=3),1,0)</f>
        <v>0</v>
      </c>
      <c r="T73" s="1">
        <f>IF(AND(OR($M73="x",$N73="x"),$O73=2,$P73=3),1,0)</f>
        <v>0</v>
      </c>
      <c r="U73" s="1">
        <f>IF(AND(OR($M73="x",$N73="x"),$O73=3,$P73=3),1,0)</f>
        <v>0</v>
      </c>
      <c r="V73" s="1">
        <f>IF(AND(OR($M73="x",$N73="x"),$O73=1,$P73=2),1,0)</f>
        <v>0</v>
      </c>
      <c r="W73" s="1">
        <f>IF(AND(OR($M73="x",$N73="x"),$O73=2,$P73=2),1,0)</f>
        <v>0</v>
      </c>
      <c r="X73" s="1">
        <f>IF(AND(OR($M73="x",$N73="x"),$O73=3,$P73=2),1,0)</f>
        <v>0</v>
      </c>
      <c r="Y73" s="1">
        <f>IF(AND(OR($M73="x",$N73="x"),$O73=1,$P73=1),1,0)</f>
        <v>0</v>
      </c>
      <c r="Z73" s="1">
        <f>IF(AND(OR($M73="x",$N73="x"),$O73=2,$P73=1),1,0)</f>
        <v>0</v>
      </c>
      <c r="AA73" s="1">
        <f>IF(AND(OR($M73="x",$N73="x"),$O73=3,$P73=1),1,0)</f>
        <v>0</v>
      </c>
      <c r="AB73" s="1" t="str">
        <f t="shared" si="9"/>
        <v/>
      </c>
    </row>
    <row r="74" spans="2:28" ht="84" customHeight="1">
      <c r="C74" s="45" t="s">
        <v>908</v>
      </c>
      <c r="D74" s="270" t="s">
        <v>909</v>
      </c>
      <c r="E74" s="270"/>
      <c r="F74" s="45" t="s">
        <v>910</v>
      </c>
      <c r="G74" s="220" t="s">
        <v>911</v>
      </c>
      <c r="H74" s="221"/>
      <c r="I74" s="221"/>
      <c r="J74" s="221"/>
      <c r="K74" s="222"/>
      <c r="L74" s="62"/>
      <c r="M74" s="62"/>
      <c r="N74" s="62"/>
      <c r="O74" s="63">
        <v>2</v>
      </c>
      <c r="P74" s="63">
        <v>2</v>
      </c>
      <c r="S74" s="1">
        <f t="shared" si="10"/>
        <v>0</v>
      </c>
      <c r="T74" s="1">
        <f t="shared" si="11"/>
        <v>0</v>
      </c>
      <c r="U74" s="1">
        <f t="shared" si="12"/>
        <v>0</v>
      </c>
      <c r="V74" s="1">
        <f t="shared" si="13"/>
        <v>0</v>
      </c>
      <c r="W74" s="1">
        <f t="shared" si="14"/>
        <v>0</v>
      </c>
      <c r="X74" s="1">
        <f t="shared" si="15"/>
        <v>0</v>
      </c>
      <c r="Y74" s="1">
        <f t="shared" si="16"/>
        <v>0</v>
      </c>
      <c r="Z74" s="1">
        <f t="shared" si="17"/>
        <v>0</v>
      </c>
      <c r="AA74" s="1">
        <f t="shared" si="18"/>
        <v>0</v>
      </c>
      <c r="AB74" s="1" t="str">
        <f t="shared" si="9"/>
        <v/>
      </c>
    </row>
    <row r="75" spans="2:28" ht="126" customHeight="1">
      <c r="C75" s="45" t="s">
        <v>912</v>
      </c>
      <c r="D75" s="223" t="s">
        <v>783</v>
      </c>
      <c r="E75" s="224"/>
      <c r="F75" s="45" t="s">
        <v>913</v>
      </c>
      <c r="G75" s="220" t="s">
        <v>785</v>
      </c>
      <c r="H75" s="221"/>
      <c r="I75" s="221"/>
      <c r="J75" s="221"/>
      <c r="K75" s="222"/>
      <c r="L75" s="62"/>
      <c r="M75" s="62"/>
      <c r="N75" s="62"/>
      <c r="O75" s="63">
        <v>2</v>
      </c>
      <c r="P75" s="63">
        <v>2</v>
      </c>
      <c r="S75" s="1">
        <f t="shared" si="10"/>
        <v>0</v>
      </c>
      <c r="T75" s="1">
        <f t="shared" si="11"/>
        <v>0</v>
      </c>
      <c r="U75" s="1">
        <f t="shared" si="12"/>
        <v>0</v>
      </c>
      <c r="V75" s="1">
        <f t="shared" si="13"/>
        <v>0</v>
      </c>
      <c r="W75" s="1">
        <f t="shared" si="14"/>
        <v>0</v>
      </c>
      <c r="X75" s="1">
        <f t="shared" si="15"/>
        <v>0</v>
      </c>
      <c r="Y75" s="1">
        <f t="shared" si="16"/>
        <v>0</v>
      </c>
      <c r="Z75" s="1">
        <f t="shared" si="17"/>
        <v>0</v>
      </c>
      <c r="AA75" s="1">
        <f t="shared" si="18"/>
        <v>0</v>
      </c>
      <c r="AB75" s="1" t="str">
        <f t="shared" si="9"/>
        <v/>
      </c>
    </row>
    <row r="76" spans="2:28" ht="81" customHeight="1">
      <c r="C76" s="45" t="s">
        <v>914</v>
      </c>
      <c r="D76" s="338" t="s">
        <v>915</v>
      </c>
      <c r="E76" s="339"/>
      <c r="F76" s="45" t="s">
        <v>916</v>
      </c>
      <c r="G76" s="282" t="s">
        <v>917</v>
      </c>
      <c r="H76" s="283"/>
      <c r="I76" s="283"/>
      <c r="J76" s="283"/>
      <c r="K76" s="284"/>
      <c r="L76" s="62"/>
      <c r="M76" s="62"/>
      <c r="N76" s="62"/>
      <c r="O76" s="64">
        <v>2</v>
      </c>
      <c r="P76" s="64">
        <v>2</v>
      </c>
      <c r="S76" s="1">
        <f t="shared" si="10"/>
        <v>0</v>
      </c>
      <c r="T76" s="1">
        <f t="shared" si="11"/>
        <v>0</v>
      </c>
      <c r="U76" s="1">
        <f t="shared" si="12"/>
        <v>0</v>
      </c>
      <c r="V76" s="1">
        <f t="shared" si="13"/>
        <v>0</v>
      </c>
      <c r="W76" s="1">
        <f t="shared" si="14"/>
        <v>0</v>
      </c>
      <c r="X76" s="1">
        <f t="shared" si="15"/>
        <v>0</v>
      </c>
      <c r="Y76" s="1">
        <f t="shared" si="16"/>
        <v>0</v>
      </c>
      <c r="Z76" s="1">
        <f t="shared" si="17"/>
        <v>0</v>
      </c>
      <c r="AA76" s="1">
        <f t="shared" si="18"/>
        <v>0</v>
      </c>
      <c r="AB76" s="1" t="str">
        <f t="shared" si="9"/>
        <v/>
      </c>
    </row>
    <row r="77" spans="2:28" ht="81" customHeight="1">
      <c r="C77" s="45" t="s">
        <v>918</v>
      </c>
      <c r="D77" s="338" t="s">
        <v>915</v>
      </c>
      <c r="E77" s="339"/>
      <c r="F77" s="45" t="s">
        <v>919</v>
      </c>
      <c r="G77" s="282" t="s">
        <v>920</v>
      </c>
      <c r="H77" s="283"/>
      <c r="I77" s="283"/>
      <c r="J77" s="283"/>
      <c r="K77" s="284"/>
      <c r="L77" s="62"/>
      <c r="M77" s="62"/>
      <c r="N77" s="62"/>
      <c r="O77" s="64">
        <v>2</v>
      </c>
      <c r="P77" s="64">
        <v>3</v>
      </c>
      <c r="S77" s="1">
        <f t="shared" si="10"/>
        <v>0</v>
      </c>
      <c r="T77" s="1">
        <f t="shared" si="11"/>
        <v>0</v>
      </c>
      <c r="U77" s="1">
        <f t="shared" si="12"/>
        <v>0</v>
      </c>
      <c r="V77" s="1">
        <f t="shared" si="13"/>
        <v>0</v>
      </c>
      <c r="W77" s="1">
        <f t="shared" si="14"/>
        <v>0</v>
      </c>
      <c r="X77" s="1">
        <f t="shared" si="15"/>
        <v>0</v>
      </c>
      <c r="Y77" s="1">
        <f t="shared" si="16"/>
        <v>0</v>
      </c>
      <c r="Z77" s="1">
        <f t="shared" si="17"/>
        <v>0</v>
      </c>
      <c r="AA77" s="1">
        <f t="shared" si="18"/>
        <v>0</v>
      </c>
      <c r="AB77" s="1" t="str">
        <f t="shared" si="9"/>
        <v/>
      </c>
    </row>
    <row r="78" spans="2:28" ht="102" customHeight="1">
      <c r="B78" s="3"/>
      <c r="C78" s="36" t="s">
        <v>268</v>
      </c>
      <c r="D78" s="334" t="s">
        <v>269</v>
      </c>
      <c r="E78" s="335"/>
      <c r="F78" s="36" t="s">
        <v>270</v>
      </c>
      <c r="G78" s="362" t="s">
        <v>271</v>
      </c>
      <c r="H78" s="363"/>
      <c r="I78" s="363"/>
      <c r="J78" s="363"/>
      <c r="K78" s="364"/>
      <c r="L78" s="67"/>
      <c r="M78" s="67"/>
      <c r="N78" s="67"/>
      <c r="O78" s="68">
        <v>3</v>
      </c>
      <c r="P78" s="68">
        <v>2</v>
      </c>
      <c r="Q78" s="3"/>
      <c r="S78" s="1">
        <f t="shared" si="10"/>
        <v>0</v>
      </c>
      <c r="T78" s="1">
        <f t="shared" si="11"/>
        <v>0</v>
      </c>
      <c r="U78" s="1">
        <f t="shared" si="12"/>
        <v>0</v>
      </c>
      <c r="V78" s="1">
        <f t="shared" si="13"/>
        <v>0</v>
      </c>
      <c r="W78" s="1">
        <f t="shared" si="14"/>
        <v>0</v>
      </c>
      <c r="X78" s="1">
        <f t="shared" si="15"/>
        <v>0</v>
      </c>
      <c r="Y78" s="1">
        <f t="shared" si="16"/>
        <v>0</v>
      </c>
      <c r="Z78" s="1">
        <f t="shared" si="17"/>
        <v>0</v>
      </c>
      <c r="AA78" s="1">
        <f t="shared" si="18"/>
        <v>0</v>
      </c>
      <c r="AB78" s="1" t="str">
        <f t="shared" si="9"/>
        <v/>
      </c>
    </row>
    <row r="79" spans="2:28" ht="21" customHeight="1">
      <c r="B79" s="15"/>
      <c r="C79" s="70"/>
      <c r="D79" s="70"/>
      <c r="E79" s="70"/>
      <c r="F79" s="70"/>
      <c r="G79" s="70"/>
      <c r="H79" s="70"/>
      <c r="I79" s="70"/>
      <c r="J79" s="70"/>
      <c r="K79" s="70"/>
      <c r="L79" s="70"/>
      <c r="M79" s="70"/>
      <c r="N79" s="70"/>
      <c r="O79" s="70"/>
      <c r="Q79" s="15"/>
    </row>
    <row r="80" spans="2:28" s="206" customFormat="1" ht="56.25" customHeight="1">
      <c r="B80" s="207"/>
      <c r="C80" s="285" t="s">
        <v>272</v>
      </c>
      <c r="D80" s="285"/>
      <c r="E80" s="285"/>
      <c r="F80" s="285"/>
      <c r="G80" s="285"/>
      <c r="H80" s="285"/>
      <c r="I80" s="285"/>
      <c r="J80" s="285"/>
      <c r="K80" s="285"/>
      <c r="L80" s="285"/>
      <c r="M80" s="285"/>
      <c r="N80" s="285"/>
      <c r="O80" s="285"/>
      <c r="P80" s="285"/>
    </row>
    <row r="81" spans="1:17" s="209" customFormat="1" ht="264.75" customHeight="1">
      <c r="A81" s="208"/>
      <c r="B81" s="207"/>
      <c r="C81" s="238" t="s">
        <v>273</v>
      </c>
      <c r="D81" s="238"/>
      <c r="E81" s="238"/>
      <c r="F81" s="238"/>
      <c r="G81" s="238"/>
      <c r="H81" s="238"/>
      <c r="I81" s="238"/>
      <c r="J81" s="238"/>
      <c r="K81" s="238"/>
      <c r="L81" s="238"/>
      <c r="M81" s="238"/>
      <c r="N81" s="238"/>
      <c r="O81" s="238"/>
      <c r="P81" s="238"/>
      <c r="Q81" s="206"/>
    </row>
    <row r="82" spans="1:17" s="209" customFormat="1" ht="64.5" customHeight="1" thickBot="1">
      <c r="A82" s="208"/>
      <c r="B82" s="207"/>
      <c r="C82" s="238" t="s">
        <v>274</v>
      </c>
      <c r="D82" s="238"/>
      <c r="E82" s="238"/>
      <c r="F82" s="238"/>
      <c r="G82" s="238"/>
      <c r="H82" s="238"/>
      <c r="I82" s="238"/>
      <c r="J82" s="238"/>
      <c r="K82" s="238"/>
      <c r="L82" s="238"/>
      <c r="M82" s="238"/>
      <c r="N82" s="238"/>
      <c r="O82" s="238"/>
      <c r="P82" s="238"/>
      <c r="Q82" s="206"/>
    </row>
    <row r="83" spans="1:17" s="209" customFormat="1" ht="48" customHeight="1">
      <c r="A83" s="208"/>
      <c r="B83" s="207"/>
      <c r="C83" s="352" t="s">
        <v>275</v>
      </c>
      <c r="D83" s="353"/>
      <c r="E83" s="353"/>
      <c r="F83" s="353" t="s">
        <v>276</v>
      </c>
      <c r="G83" s="353"/>
      <c r="H83" s="353"/>
      <c r="I83" s="353"/>
      <c r="J83" s="353"/>
      <c r="K83" s="353"/>
      <c r="L83" s="353"/>
      <c r="M83" s="353" t="s">
        <v>277</v>
      </c>
      <c r="N83" s="353"/>
      <c r="O83" s="353"/>
      <c r="P83" s="368"/>
      <c r="Q83" s="206"/>
    </row>
    <row r="84" spans="1:17" s="209" customFormat="1" ht="71.25" customHeight="1">
      <c r="A84" s="208"/>
      <c r="B84" s="207"/>
      <c r="C84" s="354" t="s">
        <v>278</v>
      </c>
      <c r="D84" s="355"/>
      <c r="E84" s="355"/>
      <c r="F84" s="358" t="s">
        <v>279</v>
      </c>
      <c r="G84" s="358"/>
      <c r="H84" s="358"/>
      <c r="I84" s="358"/>
      <c r="J84" s="358"/>
      <c r="K84" s="358"/>
      <c r="L84" s="358"/>
      <c r="M84" s="358" t="s">
        <v>280</v>
      </c>
      <c r="N84" s="358"/>
      <c r="O84" s="358"/>
      <c r="P84" s="360"/>
      <c r="Q84" s="206"/>
    </row>
    <row r="85" spans="1:17" s="209" customFormat="1" ht="113.25" customHeight="1">
      <c r="A85" s="208"/>
      <c r="B85" s="207"/>
      <c r="C85" s="354" t="s">
        <v>281</v>
      </c>
      <c r="D85" s="355"/>
      <c r="E85" s="355"/>
      <c r="F85" s="358" t="s">
        <v>282</v>
      </c>
      <c r="G85" s="358"/>
      <c r="H85" s="358"/>
      <c r="I85" s="358"/>
      <c r="J85" s="358"/>
      <c r="K85" s="358"/>
      <c r="L85" s="358"/>
      <c r="M85" s="358" t="s">
        <v>280</v>
      </c>
      <c r="N85" s="358"/>
      <c r="O85" s="358"/>
      <c r="P85" s="360"/>
      <c r="Q85" s="206"/>
    </row>
    <row r="86" spans="1:17" s="209" customFormat="1" ht="100.5" customHeight="1" thickBot="1">
      <c r="A86" s="208"/>
      <c r="B86" s="207"/>
      <c r="C86" s="356" t="s">
        <v>283</v>
      </c>
      <c r="D86" s="357"/>
      <c r="E86" s="357"/>
      <c r="F86" s="359" t="s">
        <v>284</v>
      </c>
      <c r="G86" s="359"/>
      <c r="H86" s="359"/>
      <c r="I86" s="359"/>
      <c r="J86" s="359"/>
      <c r="K86" s="359"/>
      <c r="L86" s="359"/>
      <c r="M86" s="359" t="s">
        <v>285</v>
      </c>
      <c r="N86" s="359"/>
      <c r="O86" s="359"/>
      <c r="P86" s="361"/>
      <c r="Q86" s="206"/>
    </row>
    <row r="87" spans="1:17" s="209" customFormat="1" ht="32.25" customHeight="1">
      <c r="A87" s="208"/>
      <c r="B87" s="207"/>
      <c r="C87" s="337" t="s">
        <v>286</v>
      </c>
      <c r="D87" s="337"/>
      <c r="E87" s="337"/>
      <c r="F87" s="337"/>
      <c r="G87" s="337"/>
      <c r="H87" s="337"/>
      <c r="I87" s="337"/>
      <c r="J87" s="337"/>
      <c r="K87" s="337"/>
      <c r="L87" s="337"/>
      <c r="M87" s="337"/>
      <c r="N87" s="337"/>
      <c r="O87" s="337"/>
      <c r="P87" s="337"/>
      <c r="Q87" s="206"/>
    </row>
    <row r="88" spans="1:17" s="209" customFormat="1" ht="139.5" customHeight="1">
      <c r="A88" s="208"/>
      <c r="B88" s="207"/>
      <c r="C88" s="238" t="s">
        <v>287</v>
      </c>
      <c r="D88" s="238"/>
      <c r="E88" s="238"/>
      <c r="F88" s="238"/>
      <c r="G88" s="238"/>
      <c r="H88" s="238"/>
      <c r="I88" s="238"/>
      <c r="J88" s="238"/>
      <c r="K88" s="238"/>
      <c r="L88" s="238"/>
      <c r="M88" s="238"/>
      <c r="N88" s="238"/>
      <c r="O88" s="238"/>
      <c r="P88" s="238"/>
      <c r="Q88" s="206"/>
    </row>
    <row r="89" spans="1:17" s="3" customFormat="1" ht="15.75" customHeight="1">
      <c r="A89" s="1"/>
      <c r="B89" s="15"/>
      <c r="C89" s="122"/>
      <c r="D89" s="122"/>
      <c r="E89" s="122"/>
      <c r="F89" s="122"/>
      <c r="G89" s="123"/>
      <c r="H89" s="123"/>
      <c r="I89" s="123"/>
      <c r="J89" s="123"/>
      <c r="K89" s="123"/>
      <c r="L89" s="123"/>
      <c r="M89" s="123"/>
      <c r="N89" s="123"/>
      <c r="O89" s="124"/>
      <c r="P89" s="124"/>
      <c r="Q89" s="15"/>
    </row>
    <row r="90" spans="1:17" ht="30" customHeight="1">
      <c r="C90" s="112"/>
      <c r="D90" s="112"/>
      <c r="E90" s="112"/>
      <c r="F90" s="112"/>
      <c r="G90" s="485"/>
      <c r="H90" s="486"/>
      <c r="I90" s="475" t="s">
        <v>288</v>
      </c>
      <c r="J90" s="476"/>
      <c r="K90" s="476"/>
      <c r="L90" s="476"/>
      <c r="M90" s="476"/>
      <c r="N90" s="477"/>
      <c r="O90" s="125"/>
      <c r="P90" s="112"/>
    </row>
    <row r="91" spans="1:17" ht="37.5" customHeight="1">
      <c r="C91" s="112"/>
      <c r="D91" s="112"/>
      <c r="E91" s="112"/>
      <c r="F91" s="112"/>
      <c r="G91" s="487"/>
      <c r="H91" s="488"/>
      <c r="I91" s="466" t="s">
        <v>289</v>
      </c>
      <c r="J91" s="467"/>
      <c r="K91" s="466" t="s">
        <v>290</v>
      </c>
      <c r="L91" s="467"/>
      <c r="M91" s="466" t="s">
        <v>291</v>
      </c>
      <c r="N91" s="467"/>
      <c r="O91" s="126"/>
      <c r="P91" s="112"/>
    </row>
    <row r="92" spans="1:17" ht="37.5" customHeight="1">
      <c r="C92" s="112"/>
      <c r="D92" s="112"/>
      <c r="E92" s="112"/>
      <c r="F92" s="112"/>
      <c r="G92" s="478" t="s">
        <v>292</v>
      </c>
      <c r="H92" s="128" t="s">
        <v>293</v>
      </c>
      <c r="I92" s="481">
        <f>SUM(S19:S78)</f>
        <v>0</v>
      </c>
      <c r="J92" s="482"/>
      <c r="K92" s="481">
        <f>SUM(T19:T78)</f>
        <v>0</v>
      </c>
      <c r="L92" s="482"/>
      <c r="M92" s="481">
        <f>SUM(U19:U78)</f>
        <v>0</v>
      </c>
      <c r="N92" s="482"/>
      <c r="O92" s="112"/>
      <c r="P92" s="112"/>
    </row>
    <row r="93" spans="1:17" ht="37.5" customHeight="1">
      <c r="C93" s="112"/>
      <c r="D93" s="112"/>
      <c r="E93" s="112"/>
      <c r="F93" s="112"/>
      <c r="G93" s="479"/>
      <c r="H93" s="128" t="s">
        <v>294</v>
      </c>
      <c r="I93" s="489">
        <f>SUM(V19:V78)</f>
        <v>0</v>
      </c>
      <c r="J93" s="490"/>
      <c r="K93" s="491">
        <f>SUM(W19:W78)</f>
        <v>0</v>
      </c>
      <c r="L93" s="492"/>
      <c r="M93" s="491">
        <f>SUM(X19:X78)</f>
        <v>0</v>
      </c>
      <c r="N93" s="492"/>
      <c r="O93" s="112"/>
      <c r="P93" s="112"/>
    </row>
    <row r="94" spans="1:17" ht="37.5" customHeight="1">
      <c r="C94" s="112"/>
      <c r="D94" s="112"/>
      <c r="E94" s="112"/>
      <c r="F94" s="112"/>
      <c r="G94" s="480"/>
      <c r="H94" s="128" t="s">
        <v>295</v>
      </c>
      <c r="I94" s="489">
        <f>SUM(Y19:Y78)</f>
        <v>0</v>
      </c>
      <c r="J94" s="490"/>
      <c r="K94" s="489">
        <f>SUM(Z19:Z78)</f>
        <v>0</v>
      </c>
      <c r="L94" s="490"/>
      <c r="M94" s="491">
        <f>SUM(AA19:AA78)</f>
        <v>0</v>
      </c>
      <c r="N94" s="492"/>
      <c r="O94" s="112"/>
      <c r="P94" s="112"/>
    </row>
    <row r="95" spans="1:17" ht="47.25" customHeight="1">
      <c r="C95" s="112"/>
      <c r="D95" s="112"/>
      <c r="E95" s="112"/>
      <c r="F95" s="112"/>
      <c r="G95" s="464" t="s">
        <v>296</v>
      </c>
      <c r="H95" s="464"/>
      <c r="I95" s="464"/>
      <c r="J95" s="464"/>
      <c r="K95" s="464"/>
      <c r="L95" s="464"/>
      <c r="M95" s="464"/>
      <c r="N95" s="125">
        <f>SUM(I92:N94)</f>
        <v>0</v>
      </c>
      <c r="O95" s="112"/>
      <c r="P95" s="112"/>
    </row>
    <row r="96" spans="1:17" s="3" customFormat="1" ht="14.45" customHeight="1">
      <c r="A96" s="1"/>
      <c r="B96" s="15"/>
      <c r="C96" s="122"/>
      <c r="D96" s="122"/>
      <c r="E96" s="122"/>
      <c r="F96" s="122"/>
      <c r="G96" s="123"/>
      <c r="H96" s="123"/>
      <c r="I96" s="123"/>
      <c r="J96" s="123"/>
      <c r="K96" s="123"/>
      <c r="L96" s="123"/>
      <c r="M96" s="123"/>
      <c r="N96" s="123"/>
      <c r="O96" s="124"/>
      <c r="P96" s="124"/>
      <c r="Q96" s="15"/>
    </row>
    <row r="97" spans="1:18" s="3" customFormat="1" ht="80.25" customHeight="1">
      <c r="A97" s="16"/>
      <c r="B97" s="49"/>
      <c r="C97" s="249" t="s">
        <v>297</v>
      </c>
      <c r="D97" s="249"/>
      <c r="E97" s="249"/>
      <c r="F97" s="249"/>
      <c r="G97" s="249"/>
      <c r="H97" s="249"/>
      <c r="I97" s="249"/>
      <c r="J97" s="249"/>
      <c r="K97" s="249"/>
      <c r="L97" s="249"/>
      <c r="M97" s="249"/>
      <c r="N97" s="249"/>
      <c r="O97" s="249"/>
      <c r="P97" s="249"/>
      <c r="Q97" s="1"/>
    </row>
    <row r="98" spans="1:18" ht="21" customHeight="1">
      <c r="B98" s="49"/>
      <c r="C98" s="454"/>
      <c r="D98" s="455"/>
      <c r="E98" s="455"/>
      <c r="F98" s="455"/>
      <c r="G98" s="455"/>
      <c r="H98" s="455"/>
      <c r="I98" s="455"/>
      <c r="J98" s="455"/>
      <c r="K98" s="455"/>
      <c r="L98" s="455"/>
      <c r="M98" s="455"/>
      <c r="N98" s="455"/>
      <c r="O98" s="455"/>
      <c r="P98" s="456"/>
      <c r="Q98" s="48"/>
      <c r="R98" s="48"/>
    </row>
    <row r="99" spans="1:18" ht="21" customHeight="1">
      <c r="B99" s="49"/>
      <c r="C99" s="457"/>
      <c r="D99" s="458"/>
      <c r="E99" s="458"/>
      <c r="F99" s="458"/>
      <c r="G99" s="458"/>
      <c r="H99" s="458"/>
      <c r="I99" s="458"/>
      <c r="J99" s="458"/>
      <c r="K99" s="458"/>
      <c r="L99" s="458"/>
      <c r="M99" s="458"/>
      <c r="N99" s="458"/>
      <c r="O99" s="458"/>
      <c r="P99" s="459"/>
      <c r="Q99" s="48"/>
      <c r="R99" s="48"/>
    </row>
    <row r="100" spans="1:18" ht="21" customHeight="1">
      <c r="B100" s="49"/>
      <c r="C100" s="457"/>
      <c r="D100" s="458"/>
      <c r="E100" s="458"/>
      <c r="F100" s="458"/>
      <c r="G100" s="458"/>
      <c r="H100" s="458"/>
      <c r="I100" s="458"/>
      <c r="J100" s="458"/>
      <c r="K100" s="458"/>
      <c r="L100" s="458"/>
      <c r="M100" s="458"/>
      <c r="N100" s="458"/>
      <c r="O100" s="458"/>
      <c r="P100" s="459"/>
      <c r="Q100" s="48"/>
      <c r="R100" s="48"/>
    </row>
    <row r="101" spans="1:18" ht="21" customHeight="1">
      <c r="B101" s="49"/>
      <c r="C101" s="457"/>
      <c r="D101" s="458"/>
      <c r="E101" s="458"/>
      <c r="F101" s="458"/>
      <c r="G101" s="458"/>
      <c r="H101" s="458"/>
      <c r="I101" s="458"/>
      <c r="J101" s="458"/>
      <c r="K101" s="458"/>
      <c r="L101" s="458"/>
      <c r="M101" s="458"/>
      <c r="N101" s="458"/>
      <c r="O101" s="458"/>
      <c r="P101" s="459"/>
      <c r="Q101" s="48"/>
      <c r="R101" s="48"/>
    </row>
    <row r="102" spans="1:18" ht="21" customHeight="1">
      <c r="B102" s="49"/>
      <c r="C102" s="460"/>
      <c r="D102" s="461"/>
      <c r="E102" s="461"/>
      <c r="F102" s="461"/>
      <c r="G102" s="461"/>
      <c r="H102" s="461"/>
      <c r="I102" s="461"/>
      <c r="J102" s="461"/>
      <c r="K102" s="461"/>
      <c r="L102" s="461"/>
      <c r="M102" s="461"/>
      <c r="N102" s="461"/>
      <c r="O102" s="461"/>
      <c r="P102" s="462"/>
      <c r="Q102" s="48"/>
      <c r="R102" s="48"/>
    </row>
    <row r="103" spans="1:18" ht="26.25" customHeight="1">
      <c r="B103" s="49"/>
      <c r="C103" s="112"/>
      <c r="D103" s="112"/>
      <c r="E103" s="112"/>
      <c r="F103" s="112"/>
      <c r="G103" s="112"/>
      <c r="H103" s="112"/>
      <c r="I103" s="112"/>
      <c r="J103" s="112"/>
      <c r="K103" s="112"/>
      <c r="L103" s="112"/>
      <c r="M103" s="112"/>
      <c r="N103" s="112"/>
      <c r="O103" s="112"/>
      <c r="P103" s="112"/>
      <c r="Q103" s="48"/>
      <c r="R103" s="48"/>
    </row>
    <row r="104" spans="1:18" ht="42.75" customHeight="1">
      <c r="B104" s="49"/>
      <c r="C104" s="249" t="s">
        <v>298</v>
      </c>
      <c r="D104" s="249"/>
      <c r="E104" s="249"/>
      <c r="F104" s="249"/>
      <c r="G104" s="249"/>
      <c r="H104" s="249"/>
      <c r="I104" s="249"/>
      <c r="J104" s="249"/>
      <c r="K104" s="249"/>
      <c r="L104" s="249"/>
      <c r="M104" s="249"/>
      <c r="N104" s="249"/>
      <c r="O104" s="249"/>
      <c r="P104" s="249"/>
      <c r="Q104" s="48"/>
      <c r="R104" s="48"/>
    </row>
    <row r="105" spans="1:18" ht="21" customHeight="1">
      <c r="B105" s="49"/>
      <c r="C105" s="454"/>
      <c r="D105" s="455"/>
      <c r="E105" s="455"/>
      <c r="F105" s="455"/>
      <c r="G105" s="455"/>
      <c r="H105" s="455"/>
      <c r="I105" s="455"/>
      <c r="J105" s="455"/>
      <c r="K105" s="455"/>
      <c r="L105" s="455"/>
      <c r="M105" s="455"/>
      <c r="N105" s="455"/>
      <c r="O105" s="455"/>
      <c r="P105" s="456"/>
      <c r="Q105" s="48"/>
      <c r="R105" s="48"/>
    </row>
    <row r="106" spans="1:18" ht="21" customHeight="1">
      <c r="B106" s="49"/>
      <c r="C106" s="457"/>
      <c r="D106" s="458"/>
      <c r="E106" s="458"/>
      <c r="F106" s="458"/>
      <c r="G106" s="458"/>
      <c r="H106" s="458"/>
      <c r="I106" s="458"/>
      <c r="J106" s="458"/>
      <c r="K106" s="458"/>
      <c r="L106" s="458"/>
      <c r="M106" s="458"/>
      <c r="N106" s="458"/>
      <c r="O106" s="458"/>
      <c r="P106" s="459"/>
      <c r="Q106" s="48"/>
      <c r="R106" s="48"/>
    </row>
    <row r="107" spans="1:18" ht="21" customHeight="1">
      <c r="B107" s="49"/>
      <c r="C107" s="457"/>
      <c r="D107" s="458"/>
      <c r="E107" s="458"/>
      <c r="F107" s="458"/>
      <c r="G107" s="458"/>
      <c r="H107" s="458"/>
      <c r="I107" s="458"/>
      <c r="J107" s="458"/>
      <c r="K107" s="458"/>
      <c r="L107" s="458"/>
      <c r="M107" s="458"/>
      <c r="N107" s="458"/>
      <c r="O107" s="458"/>
      <c r="P107" s="459"/>
      <c r="Q107" s="48"/>
      <c r="R107" s="48"/>
    </row>
    <row r="108" spans="1:18" ht="21" customHeight="1">
      <c r="B108" s="49"/>
      <c r="C108" s="457"/>
      <c r="D108" s="458"/>
      <c r="E108" s="458"/>
      <c r="F108" s="458"/>
      <c r="G108" s="458"/>
      <c r="H108" s="458"/>
      <c r="I108" s="458"/>
      <c r="J108" s="458"/>
      <c r="K108" s="458"/>
      <c r="L108" s="458"/>
      <c r="M108" s="458"/>
      <c r="N108" s="458"/>
      <c r="O108" s="458"/>
      <c r="P108" s="459"/>
      <c r="Q108" s="48"/>
      <c r="R108" s="48"/>
    </row>
    <row r="109" spans="1:18" ht="21" customHeight="1">
      <c r="B109" s="49"/>
      <c r="C109" s="460"/>
      <c r="D109" s="461"/>
      <c r="E109" s="461"/>
      <c r="F109" s="461"/>
      <c r="G109" s="461"/>
      <c r="H109" s="461"/>
      <c r="I109" s="461"/>
      <c r="J109" s="461"/>
      <c r="K109" s="461"/>
      <c r="L109" s="461"/>
      <c r="M109" s="461"/>
      <c r="N109" s="461"/>
      <c r="O109" s="461"/>
      <c r="P109" s="462"/>
      <c r="Q109" s="48"/>
      <c r="R109" s="48"/>
    </row>
    <row r="110" spans="1:18" ht="16.5" customHeight="1">
      <c r="B110" s="49"/>
      <c r="C110" s="112"/>
      <c r="D110" s="112"/>
      <c r="E110" s="112"/>
      <c r="F110" s="112"/>
      <c r="G110" s="112"/>
      <c r="H110" s="112"/>
      <c r="I110" s="112"/>
      <c r="J110" s="112"/>
      <c r="K110" s="112"/>
      <c r="L110" s="112"/>
      <c r="M110" s="112"/>
      <c r="N110" s="112"/>
      <c r="O110" s="112"/>
      <c r="P110" s="112"/>
      <c r="Q110" s="48"/>
      <c r="R110" s="48"/>
    </row>
    <row r="111" spans="1:18" ht="99.75" customHeight="1">
      <c r="B111" s="49"/>
      <c r="C111" s="249" t="s">
        <v>299</v>
      </c>
      <c r="D111" s="249"/>
      <c r="E111" s="249"/>
      <c r="F111" s="249"/>
      <c r="G111" s="249"/>
      <c r="H111" s="249"/>
      <c r="I111" s="249"/>
      <c r="J111" s="249"/>
      <c r="K111" s="249"/>
      <c r="L111" s="249"/>
      <c r="M111" s="249"/>
      <c r="N111" s="249"/>
      <c r="O111" s="249"/>
      <c r="P111" s="249"/>
    </row>
    <row r="112" spans="1:18" ht="21" customHeight="1">
      <c r="B112" s="49"/>
      <c r="C112" s="454"/>
      <c r="D112" s="455"/>
      <c r="E112" s="455"/>
      <c r="F112" s="455"/>
      <c r="G112" s="455"/>
      <c r="H112" s="455"/>
      <c r="I112" s="455"/>
      <c r="J112" s="455"/>
      <c r="K112" s="455"/>
      <c r="L112" s="455"/>
      <c r="M112" s="455"/>
      <c r="N112" s="455"/>
      <c r="O112" s="455"/>
      <c r="P112" s="456"/>
      <c r="Q112" s="48"/>
      <c r="R112" s="48"/>
    </row>
    <row r="113" spans="1:28" ht="21" customHeight="1">
      <c r="B113" s="49"/>
      <c r="C113" s="457"/>
      <c r="D113" s="458"/>
      <c r="E113" s="458"/>
      <c r="F113" s="458"/>
      <c r="G113" s="458"/>
      <c r="H113" s="458"/>
      <c r="I113" s="458"/>
      <c r="J113" s="458"/>
      <c r="K113" s="458"/>
      <c r="L113" s="458"/>
      <c r="M113" s="458"/>
      <c r="N113" s="458"/>
      <c r="O113" s="458"/>
      <c r="P113" s="459"/>
      <c r="Q113" s="48"/>
      <c r="R113" s="48"/>
    </row>
    <row r="114" spans="1:28" ht="21" customHeight="1">
      <c r="B114" s="49"/>
      <c r="C114" s="457"/>
      <c r="D114" s="458"/>
      <c r="E114" s="458"/>
      <c r="F114" s="458"/>
      <c r="G114" s="458"/>
      <c r="H114" s="458"/>
      <c r="I114" s="458"/>
      <c r="J114" s="458"/>
      <c r="K114" s="458"/>
      <c r="L114" s="458"/>
      <c r="M114" s="458"/>
      <c r="N114" s="458"/>
      <c r="O114" s="458"/>
      <c r="P114" s="459"/>
      <c r="Q114" s="48"/>
      <c r="R114" s="48"/>
    </row>
    <row r="115" spans="1:28" ht="21" customHeight="1">
      <c r="B115" s="49"/>
      <c r="C115" s="457"/>
      <c r="D115" s="458"/>
      <c r="E115" s="458"/>
      <c r="F115" s="458"/>
      <c r="G115" s="458"/>
      <c r="H115" s="458"/>
      <c r="I115" s="458"/>
      <c r="J115" s="458"/>
      <c r="K115" s="458"/>
      <c r="L115" s="458"/>
      <c r="M115" s="458"/>
      <c r="N115" s="458"/>
      <c r="O115" s="458"/>
      <c r="P115" s="459"/>
      <c r="Q115" s="48"/>
      <c r="R115" s="48"/>
    </row>
    <row r="116" spans="1:28" ht="21" customHeight="1">
      <c r="B116" s="49"/>
      <c r="C116" s="460"/>
      <c r="D116" s="461"/>
      <c r="E116" s="461"/>
      <c r="F116" s="461"/>
      <c r="G116" s="461"/>
      <c r="H116" s="461"/>
      <c r="I116" s="461"/>
      <c r="J116" s="461"/>
      <c r="K116" s="461"/>
      <c r="L116" s="461"/>
      <c r="M116" s="461"/>
      <c r="N116" s="461"/>
      <c r="O116" s="461"/>
      <c r="P116" s="462"/>
      <c r="Q116" s="48"/>
      <c r="R116" s="48"/>
    </row>
    <row r="117" spans="1:28" ht="21" customHeight="1">
      <c r="B117" s="49"/>
      <c r="C117" s="216"/>
      <c r="D117" s="216"/>
      <c r="E117" s="216"/>
      <c r="F117" s="216"/>
      <c r="G117" s="216"/>
      <c r="H117" s="216"/>
      <c r="I117" s="216"/>
      <c r="J117" s="216"/>
      <c r="K117" s="216"/>
      <c r="L117" s="216"/>
      <c r="M117" s="216"/>
      <c r="N117" s="216"/>
      <c r="O117" s="216"/>
      <c r="P117" s="216"/>
      <c r="Q117" s="48"/>
      <c r="R117" s="48"/>
    </row>
    <row r="118" spans="1:28">
      <c r="B118" s="50"/>
      <c r="C118" s="463" t="s">
        <v>300</v>
      </c>
      <c r="D118" s="463"/>
      <c r="E118" s="463"/>
      <c r="F118" s="463"/>
      <c r="G118" s="463"/>
      <c r="H118" s="463"/>
      <c r="I118" s="463"/>
      <c r="J118" s="463"/>
      <c r="K118" s="463"/>
      <c r="L118" s="463"/>
      <c r="M118" s="463"/>
      <c r="N118" s="463"/>
      <c r="O118" s="112"/>
      <c r="P118" s="112"/>
      <c r="Q118" s="2"/>
    </row>
    <row r="119" spans="1:28" s="209" customFormat="1" ht="128.25" customHeight="1">
      <c r="A119" s="208"/>
      <c r="B119" s="207"/>
      <c r="C119" s="238" t="s">
        <v>301</v>
      </c>
      <c r="D119" s="238"/>
      <c r="E119" s="238"/>
      <c r="F119" s="238"/>
      <c r="G119" s="238"/>
      <c r="H119" s="238"/>
      <c r="I119" s="238"/>
      <c r="J119" s="238"/>
      <c r="K119" s="238"/>
      <c r="L119" s="238"/>
      <c r="M119" s="238"/>
      <c r="N119" s="238"/>
      <c r="O119" s="238"/>
      <c r="P119" s="238"/>
      <c r="Q119" s="206"/>
    </row>
    <row r="120" spans="1:28" s="209" customFormat="1" ht="75" customHeight="1">
      <c r="A120" s="208"/>
      <c r="B120" s="207"/>
      <c r="C120" s="238" t="s">
        <v>302</v>
      </c>
      <c r="D120" s="238"/>
      <c r="E120" s="238"/>
      <c r="F120" s="238"/>
      <c r="G120" s="238"/>
      <c r="H120" s="238"/>
      <c r="I120" s="238"/>
      <c r="J120" s="238"/>
      <c r="K120" s="238"/>
      <c r="L120" s="238"/>
      <c r="M120" s="238"/>
      <c r="N120" s="238"/>
      <c r="O120" s="238"/>
      <c r="P120" s="238"/>
      <c r="Q120" s="206"/>
    </row>
    <row r="121" spans="1:28" s="209" customFormat="1" ht="264.75" customHeight="1">
      <c r="A121" s="208"/>
      <c r="B121" s="207"/>
      <c r="C121" s="238" t="s">
        <v>303</v>
      </c>
      <c r="D121" s="238"/>
      <c r="E121" s="238"/>
      <c r="F121" s="238"/>
      <c r="G121" s="238"/>
      <c r="H121" s="238"/>
      <c r="I121" s="238"/>
      <c r="J121" s="238"/>
      <c r="K121" s="238"/>
      <c r="L121" s="238"/>
      <c r="M121" s="238"/>
      <c r="N121" s="238"/>
      <c r="O121" s="238"/>
      <c r="P121" s="238"/>
      <c r="Q121" s="206"/>
    </row>
    <row r="122" spans="1:28" s="206" customFormat="1" ht="121.5" customHeight="1">
      <c r="B122" s="207"/>
      <c r="C122" s="238" t="s">
        <v>304</v>
      </c>
      <c r="D122" s="238"/>
      <c r="E122" s="238"/>
      <c r="F122" s="238"/>
      <c r="G122" s="238"/>
      <c r="H122" s="238"/>
      <c r="I122" s="238"/>
      <c r="J122" s="238"/>
      <c r="K122" s="238"/>
      <c r="L122" s="238"/>
      <c r="M122" s="238"/>
      <c r="N122" s="238"/>
      <c r="O122" s="238"/>
      <c r="P122" s="238"/>
      <c r="AB122" s="210"/>
    </row>
    <row r="123" spans="1:28" s="209" customFormat="1" ht="314.25" customHeight="1">
      <c r="A123" s="208"/>
      <c r="B123" s="207"/>
      <c r="C123" s="238" t="s">
        <v>305</v>
      </c>
      <c r="D123" s="238"/>
      <c r="E123" s="238"/>
      <c r="F123" s="238"/>
      <c r="G123" s="238"/>
      <c r="H123" s="238"/>
      <c r="I123" s="238"/>
      <c r="J123" s="238"/>
      <c r="K123" s="238"/>
      <c r="L123" s="238"/>
      <c r="M123" s="238"/>
      <c r="N123" s="238"/>
      <c r="O123" s="238"/>
      <c r="P123" s="238"/>
      <c r="Q123" s="206"/>
    </row>
    <row r="124" spans="1:28" s="206" customFormat="1" ht="146.25" customHeight="1">
      <c r="B124" s="211"/>
      <c r="C124" s="250" t="s">
        <v>306</v>
      </c>
      <c r="D124" s="250"/>
      <c r="E124" s="250"/>
      <c r="F124" s="250"/>
      <c r="G124" s="250"/>
      <c r="H124" s="250"/>
      <c r="I124" s="250"/>
      <c r="J124" s="250"/>
      <c r="K124" s="250"/>
      <c r="L124" s="250"/>
      <c r="M124" s="250"/>
      <c r="N124" s="250"/>
      <c r="O124" s="250"/>
      <c r="P124" s="250"/>
      <c r="Q124" s="209"/>
      <c r="AB124" s="210"/>
    </row>
    <row r="125" spans="1:28" s="206" customFormat="1" ht="266.25" customHeight="1">
      <c r="B125" s="207"/>
      <c r="C125" s="238" t="s">
        <v>307</v>
      </c>
      <c r="D125" s="238"/>
      <c r="E125" s="238"/>
      <c r="F125" s="238"/>
      <c r="G125" s="238"/>
      <c r="H125" s="238"/>
      <c r="I125" s="238"/>
      <c r="J125" s="238"/>
      <c r="K125" s="238"/>
      <c r="L125" s="238"/>
      <c r="M125" s="238"/>
      <c r="N125" s="238"/>
      <c r="O125" s="238"/>
      <c r="P125" s="238"/>
      <c r="AB125" s="210"/>
    </row>
    <row r="126" spans="1:28" s="209" customFormat="1" ht="72" customHeight="1">
      <c r="A126" s="208"/>
      <c r="B126" s="207"/>
      <c r="C126" s="238" t="s">
        <v>308</v>
      </c>
      <c r="D126" s="238"/>
      <c r="E126" s="238"/>
      <c r="F126" s="238"/>
      <c r="G126" s="238"/>
      <c r="H126" s="238"/>
      <c r="I126" s="238"/>
      <c r="J126" s="238"/>
      <c r="K126" s="238"/>
      <c r="L126" s="238"/>
      <c r="M126" s="238"/>
      <c r="N126" s="238"/>
      <c r="O126" s="238"/>
      <c r="P126" s="238"/>
      <c r="Q126" s="206"/>
    </row>
    <row r="127" spans="1:28" s="209" customFormat="1" ht="141.75" customHeight="1">
      <c r="A127" s="208"/>
      <c r="B127" s="207"/>
      <c r="C127" s="238" t="s">
        <v>309</v>
      </c>
      <c r="D127" s="238"/>
      <c r="E127" s="238"/>
      <c r="F127" s="238"/>
      <c r="G127" s="238"/>
      <c r="H127" s="238"/>
      <c r="I127" s="238"/>
      <c r="J127" s="238"/>
      <c r="K127" s="238"/>
      <c r="L127" s="238"/>
      <c r="M127" s="238"/>
      <c r="N127" s="238"/>
      <c r="O127" s="238"/>
      <c r="P127" s="238"/>
      <c r="Q127" s="206"/>
    </row>
    <row r="128" spans="1:28" s="209" customFormat="1" ht="127.5" customHeight="1">
      <c r="A128" s="208"/>
      <c r="B128" s="207"/>
      <c r="C128" s="250" t="s">
        <v>310</v>
      </c>
      <c r="D128" s="250"/>
      <c r="E128" s="250"/>
      <c r="F128" s="250"/>
      <c r="G128" s="250"/>
      <c r="H128" s="250"/>
      <c r="I128" s="250"/>
      <c r="J128" s="250"/>
      <c r="K128" s="250"/>
      <c r="L128" s="250"/>
      <c r="M128" s="250"/>
      <c r="N128" s="250"/>
      <c r="O128" s="250"/>
      <c r="P128" s="250"/>
      <c r="Q128" s="206"/>
    </row>
    <row r="129" spans="2:17" s="206" customFormat="1" ht="183.75" customHeight="1">
      <c r="B129" s="207"/>
      <c r="C129" s="250" t="s">
        <v>311</v>
      </c>
      <c r="D129" s="250"/>
      <c r="E129" s="250"/>
      <c r="F129" s="250"/>
      <c r="G129" s="250"/>
      <c r="H129" s="250"/>
      <c r="I129" s="250"/>
      <c r="J129" s="250"/>
      <c r="K129" s="250"/>
      <c r="L129" s="250"/>
      <c r="M129" s="250"/>
      <c r="N129" s="250"/>
      <c r="O129" s="250"/>
      <c r="P129" s="250"/>
      <c r="Q129" s="212"/>
    </row>
    <row r="130" spans="2:17" s="206" customFormat="1" ht="138" customHeight="1">
      <c r="B130" s="207"/>
      <c r="C130" s="336" t="s">
        <v>312</v>
      </c>
      <c r="D130" s="336"/>
      <c r="E130" s="336"/>
      <c r="F130" s="336"/>
      <c r="G130" s="336"/>
      <c r="H130" s="336"/>
      <c r="I130" s="336"/>
      <c r="J130" s="336"/>
      <c r="K130" s="336"/>
      <c r="L130" s="336"/>
      <c r="M130" s="336"/>
      <c r="N130" s="336"/>
      <c r="O130" s="336"/>
      <c r="P130" s="336"/>
      <c r="Q130" s="212"/>
    </row>
    <row r="131" spans="2:17" s="206" customFormat="1" ht="304.5" customHeight="1">
      <c r="B131" s="207"/>
      <c r="C131" s="250" t="s">
        <v>313</v>
      </c>
      <c r="D131" s="250"/>
      <c r="E131" s="250"/>
      <c r="F131" s="250"/>
      <c r="G131" s="250"/>
      <c r="H131" s="250"/>
      <c r="I131" s="250"/>
      <c r="J131" s="250"/>
      <c r="K131" s="250"/>
      <c r="L131" s="250"/>
      <c r="M131" s="250"/>
      <c r="N131" s="250"/>
      <c r="O131" s="250"/>
      <c r="P131" s="250"/>
      <c r="Q131" s="212"/>
    </row>
    <row r="132" spans="2:17" s="206" customFormat="1" ht="247.5" customHeight="1">
      <c r="B132" s="207"/>
      <c r="C132" s="250" t="s">
        <v>395</v>
      </c>
      <c r="D132" s="250"/>
      <c r="E132" s="250"/>
      <c r="F132" s="250"/>
      <c r="G132" s="250"/>
      <c r="H132" s="250"/>
      <c r="I132" s="250"/>
      <c r="J132" s="250"/>
      <c r="K132" s="250"/>
      <c r="L132" s="250"/>
      <c r="M132" s="250"/>
      <c r="N132" s="250"/>
      <c r="O132" s="250"/>
      <c r="P132" s="250"/>
      <c r="Q132" s="212"/>
    </row>
    <row r="133" spans="2:17" s="159" customFormat="1" ht="84.75" customHeight="1">
      <c r="B133" s="200"/>
      <c r="C133" s="303"/>
      <c r="D133" s="303"/>
      <c r="E133" s="303"/>
      <c r="F133" s="303"/>
      <c r="G133" s="303"/>
      <c r="H133" s="370" t="s">
        <v>315</v>
      </c>
      <c r="I133" s="370"/>
      <c r="J133" s="370"/>
      <c r="K133" s="370"/>
      <c r="L133" s="370"/>
      <c r="M133" s="370"/>
      <c r="N133" s="370"/>
      <c r="O133" s="370"/>
      <c r="P133" s="370"/>
    </row>
    <row r="134" spans="2:17" ht="36" customHeight="1">
      <c r="B134" s="49"/>
      <c r="C134" s="501" t="s">
        <v>316</v>
      </c>
      <c r="D134" s="502"/>
      <c r="E134" s="502"/>
      <c r="F134" s="502"/>
      <c r="G134" s="225" t="str">
        <f>IF($K$5&lt;&gt;"",$K$5,"")</f>
        <v/>
      </c>
      <c r="H134" s="225"/>
      <c r="I134" s="225"/>
      <c r="J134" s="225"/>
      <c r="K134" s="225"/>
      <c r="L134" s="225"/>
      <c r="M134" s="225"/>
      <c r="N134" s="225"/>
      <c r="O134" s="225"/>
      <c r="P134" s="226"/>
      <c r="Q134" s="29"/>
    </row>
    <row r="135" spans="2:17">
      <c r="B135" s="49"/>
    </row>
    <row r="136" spans="2:17">
      <c r="B136" s="49"/>
      <c r="C136" s="251" t="s">
        <v>317</v>
      </c>
      <c r="D136" s="251"/>
      <c r="E136" s="251"/>
      <c r="F136" s="251"/>
      <c r="G136" s="251"/>
      <c r="H136" s="251"/>
      <c r="I136" s="251"/>
      <c r="J136" s="251"/>
      <c r="K136" s="251"/>
      <c r="L136" s="251"/>
      <c r="M136" s="251"/>
      <c r="N136" s="251"/>
      <c r="O136" s="251"/>
      <c r="P136" s="251"/>
    </row>
    <row r="137" spans="2:17" ht="42" customHeight="1">
      <c r="B137" s="49"/>
      <c r="C137" s="228" t="s">
        <v>318</v>
      </c>
      <c r="D137" s="228"/>
      <c r="E137" s="228"/>
      <c r="F137" s="228"/>
      <c r="G137" s="239"/>
      <c r="H137" s="239"/>
      <c r="I137" s="239"/>
    </row>
    <row r="138" spans="2:17">
      <c r="B138" s="49"/>
    </row>
    <row r="139" spans="2:17" s="159" customFormat="1" ht="58.5" customHeight="1">
      <c r="B139" s="200"/>
      <c r="C139" s="369" t="s">
        <v>319</v>
      </c>
      <c r="D139" s="369"/>
      <c r="E139" s="369"/>
      <c r="F139" s="369"/>
      <c r="G139" s="201"/>
      <c r="H139" s="201"/>
      <c r="I139" s="202"/>
      <c r="J139" s="202"/>
      <c r="K139" s="202"/>
      <c r="L139" s="202"/>
      <c r="M139" s="202"/>
      <c r="N139" s="202"/>
      <c r="O139" s="202"/>
      <c r="P139" s="202"/>
    </row>
    <row r="140" spans="2:17" s="159" customFormat="1" ht="44.25" customHeight="1">
      <c r="B140" s="200"/>
      <c r="C140" s="365" t="s">
        <v>320</v>
      </c>
      <c r="D140" s="365"/>
      <c r="E140" s="365"/>
      <c r="F140" s="365"/>
      <c r="G140" s="201"/>
      <c r="H140" s="201"/>
      <c r="I140" s="202"/>
      <c r="J140" s="202"/>
      <c r="K140" s="202"/>
      <c r="L140" s="202"/>
      <c r="M140" s="202"/>
      <c r="N140" s="202"/>
      <c r="O140" s="202"/>
      <c r="P140" s="202"/>
    </row>
    <row r="141" spans="2:17" s="159" customFormat="1" ht="144" customHeight="1">
      <c r="B141" s="200"/>
      <c r="C141" s="200"/>
      <c r="D141" s="200"/>
      <c r="E141" s="200"/>
      <c r="F141" s="200"/>
      <c r="G141" s="200"/>
      <c r="H141" s="227" t="s">
        <v>321</v>
      </c>
      <c r="I141" s="227"/>
      <c r="J141" s="227"/>
      <c r="K141" s="227"/>
      <c r="L141" s="227"/>
      <c r="M141" s="203"/>
      <c r="N141" s="200"/>
      <c r="O141" s="200"/>
      <c r="P141" s="200"/>
    </row>
    <row r="144" spans="2:17">
      <c r="B144" s="2"/>
      <c r="Q144" s="2"/>
    </row>
    <row r="145" spans="2:17">
      <c r="B145" s="3"/>
      <c r="Q145" s="3"/>
    </row>
    <row r="146" spans="2:17">
      <c r="B146" s="3"/>
      <c r="Q146" s="3"/>
    </row>
    <row r="147" spans="2:17">
      <c r="B147" s="3"/>
      <c r="Q147" s="3"/>
    </row>
    <row r="148" spans="2:17">
      <c r="B148" s="3"/>
      <c r="Q148" s="3"/>
    </row>
    <row r="162" spans="2:17">
      <c r="B162" s="2"/>
      <c r="Q162" s="2"/>
    </row>
    <row r="163" spans="2:17">
      <c r="B163" s="3"/>
      <c r="Q163" s="3"/>
    </row>
    <row r="164" spans="2:17">
      <c r="B164" s="3"/>
      <c r="Q164" s="3"/>
    </row>
    <row r="165" spans="2:17">
      <c r="B165" s="3"/>
      <c r="Q165" s="3"/>
    </row>
    <row r="168" spans="2:17">
      <c r="B168" s="3"/>
      <c r="Q168" s="3"/>
    </row>
    <row r="171" spans="2:17">
      <c r="B171" s="17"/>
      <c r="Q171" s="17"/>
    </row>
    <row r="193" spans="2:17">
      <c r="B193" s="2"/>
      <c r="Q193" s="2"/>
    </row>
    <row r="194" spans="2:17">
      <c r="B194" s="3"/>
      <c r="Q194" s="3"/>
    </row>
    <row r="195" spans="2:17">
      <c r="B195" s="3"/>
      <c r="Q195" s="3"/>
    </row>
    <row r="196" spans="2:17">
      <c r="B196" s="3"/>
      <c r="Q196" s="3"/>
    </row>
  </sheetData>
  <sheetProtection algorithmName="SHA-512" hashValue="dO7/pO5z2Hc2OPIqf1WmlnU0WIB0tI+2DxvddKMU+/bCD8RE1jHIHUEb8czn+tK0EIuu1xkX3hD2Rl+uXl2/OQ==" saltValue="ghP7m+8M5P2LYrJo3LFq0Q==" spinCount="100000" sheet="1" objects="1" formatCells="0" formatColumns="0" formatRows="0" insertColumns="0" insertRows="0" insertHyperlinks="0" autoFilter="0"/>
  <autoFilter ref="L18:L78" xr:uid="{2AE63C89-8AB3-4AB8-AAF7-9C2AE67E9765}"/>
  <mergeCells count="230">
    <mergeCell ref="AB17:AB18"/>
    <mergeCell ref="D66:E66"/>
    <mergeCell ref="G66:K66"/>
    <mergeCell ref="D56:E56"/>
    <mergeCell ref="G56:K56"/>
    <mergeCell ref="D62:E62"/>
    <mergeCell ref="G62:K62"/>
    <mergeCell ref="D61:E61"/>
    <mergeCell ref="G61:K61"/>
    <mergeCell ref="D60:E60"/>
    <mergeCell ref="G60:K60"/>
    <mergeCell ref="D65:E65"/>
    <mergeCell ref="G65:K65"/>
    <mergeCell ref="D64:E64"/>
    <mergeCell ref="G64:K64"/>
    <mergeCell ref="D63:E63"/>
    <mergeCell ref="G63:K63"/>
    <mergeCell ref="AA17:AA18"/>
    <mergeCell ref="S17:S18"/>
    <mergeCell ref="T17:T18"/>
    <mergeCell ref="G47:K47"/>
    <mergeCell ref="D46:E46"/>
    <mergeCell ref="G46:K46"/>
    <mergeCell ref="N6:P6"/>
    <mergeCell ref="C9:P10"/>
    <mergeCell ref="C6:G6"/>
    <mergeCell ref="C5:J5"/>
    <mergeCell ref="C11:P11"/>
    <mergeCell ref="D57:E57"/>
    <mergeCell ref="D38:E38"/>
    <mergeCell ref="G38:K38"/>
    <mergeCell ref="D37:E37"/>
    <mergeCell ref="D26:E26"/>
    <mergeCell ref="G26:K26"/>
    <mergeCell ref="D25:E25"/>
    <mergeCell ref="G25:K25"/>
    <mergeCell ref="D24:E24"/>
    <mergeCell ref="G19:K19"/>
    <mergeCell ref="D22:E22"/>
    <mergeCell ref="G22:K22"/>
    <mergeCell ref="G24:K24"/>
    <mergeCell ref="D23:E23"/>
    <mergeCell ref="G23:K23"/>
    <mergeCell ref="O5:P5"/>
    <mergeCell ref="K5:M5"/>
    <mergeCell ref="G41:K41"/>
    <mergeCell ref="D47:E47"/>
    <mergeCell ref="A2:A3"/>
    <mergeCell ref="C3:F3"/>
    <mergeCell ref="G3:J3"/>
    <mergeCell ref="K3:M3"/>
    <mergeCell ref="N3:P3"/>
    <mergeCell ref="C2:F2"/>
    <mergeCell ref="G2:J2"/>
    <mergeCell ref="K2:M2"/>
    <mergeCell ref="N2:P2"/>
    <mergeCell ref="C131:P131"/>
    <mergeCell ref="C132:P132"/>
    <mergeCell ref="G95:M95"/>
    <mergeCell ref="G92:G94"/>
    <mergeCell ref="I92:J92"/>
    <mergeCell ref="K92:L92"/>
    <mergeCell ref="M92:N92"/>
    <mergeCell ref="I93:J93"/>
    <mergeCell ref="K93:L93"/>
    <mergeCell ref="M93:N93"/>
    <mergeCell ref="I94:J94"/>
    <mergeCell ref="K94:L94"/>
    <mergeCell ref="M94:N94"/>
    <mergeCell ref="C97:P97"/>
    <mergeCell ref="C98:P102"/>
    <mergeCell ref="C112:P116"/>
    <mergeCell ref="C130:P130"/>
    <mergeCell ref="C118:N118"/>
    <mergeCell ref="C119:P119"/>
    <mergeCell ref="C129:P129"/>
    <mergeCell ref="C120:P120"/>
    <mergeCell ref="C121:P121"/>
    <mergeCell ref="C122:P122"/>
    <mergeCell ref="C123:P123"/>
    <mergeCell ref="C86:E86"/>
    <mergeCell ref="C128:P128"/>
    <mergeCell ref="H6:J6"/>
    <mergeCell ref="K6:M6"/>
    <mergeCell ref="D32:E32"/>
    <mergeCell ref="G32:K32"/>
    <mergeCell ref="D31:E31"/>
    <mergeCell ref="G31:K31"/>
    <mergeCell ref="D73:E73"/>
    <mergeCell ref="G73:K73"/>
    <mergeCell ref="D76:E76"/>
    <mergeCell ref="G76:K76"/>
    <mergeCell ref="D72:E72"/>
    <mergeCell ref="G72:K72"/>
    <mergeCell ref="D59:E59"/>
    <mergeCell ref="G59:K59"/>
    <mergeCell ref="D58:E58"/>
    <mergeCell ref="G58:K58"/>
    <mergeCell ref="D19:E19"/>
    <mergeCell ref="D70:E70"/>
    <mergeCell ref="G70:K70"/>
    <mergeCell ref="D35:E35"/>
    <mergeCell ref="G35:K35"/>
    <mergeCell ref="D30:E30"/>
    <mergeCell ref="C8:P8"/>
    <mergeCell ref="F84:L84"/>
    <mergeCell ref="M84:P84"/>
    <mergeCell ref="C85:E85"/>
    <mergeCell ref="F85:L85"/>
    <mergeCell ref="M85:P85"/>
    <mergeCell ref="G30:K30"/>
    <mergeCell ref="D33:E33"/>
    <mergeCell ref="G33:K33"/>
    <mergeCell ref="D29:E29"/>
    <mergeCell ref="G29:K29"/>
    <mergeCell ref="D28:E28"/>
    <mergeCell ref="G28:K28"/>
    <mergeCell ref="D27:E27"/>
    <mergeCell ref="G27:K27"/>
    <mergeCell ref="D36:E36"/>
    <mergeCell ref="G36:K36"/>
    <mergeCell ref="D39:E39"/>
    <mergeCell ref="G39:K39"/>
    <mergeCell ref="G43:K43"/>
    <mergeCell ref="G42:K42"/>
    <mergeCell ref="D69:E69"/>
    <mergeCell ref="G69:K69"/>
    <mergeCell ref="D67:E67"/>
    <mergeCell ref="AP8:AP9"/>
    <mergeCell ref="AF8:AH8"/>
    <mergeCell ref="AI8:AI9"/>
    <mergeCell ref="AD8:AD9"/>
    <mergeCell ref="AJ8:AJ9"/>
    <mergeCell ref="AK8:AK9"/>
    <mergeCell ref="AL8:AL9"/>
    <mergeCell ref="AM8:AM9"/>
    <mergeCell ref="D21:E21"/>
    <mergeCell ref="G21:K21"/>
    <mergeCell ref="D20:E20"/>
    <mergeCell ref="G20:K20"/>
    <mergeCell ref="U17:U18"/>
    <mergeCell ref="V17:V18"/>
    <mergeCell ref="X17:X18"/>
    <mergeCell ref="Y17:Y18"/>
    <mergeCell ref="Z17:Z18"/>
    <mergeCell ref="W17:W18"/>
    <mergeCell ref="C13:P15"/>
    <mergeCell ref="P17:P18"/>
    <mergeCell ref="C17:E18"/>
    <mergeCell ref="F17:K18"/>
    <mergeCell ref="L17:N17"/>
    <mergeCell ref="O17:O18"/>
    <mergeCell ref="G90:H91"/>
    <mergeCell ref="I90:N90"/>
    <mergeCell ref="I91:J91"/>
    <mergeCell ref="F86:L86"/>
    <mergeCell ref="M86:P86"/>
    <mergeCell ref="C87:P87"/>
    <mergeCell ref="C88:P88"/>
    <mergeCell ref="AN8:AN9"/>
    <mergeCell ref="AO8:AO9"/>
    <mergeCell ref="D34:E34"/>
    <mergeCell ref="G34:K34"/>
    <mergeCell ref="D68:E68"/>
    <mergeCell ref="G68:K68"/>
    <mergeCell ref="G78:K78"/>
    <mergeCell ref="G71:K71"/>
    <mergeCell ref="D71:E71"/>
    <mergeCell ref="G37:K37"/>
    <mergeCell ref="G40:K40"/>
    <mergeCell ref="D42:E42"/>
    <mergeCell ref="D40:E40"/>
    <mergeCell ref="D55:E55"/>
    <mergeCell ref="G55:K55"/>
    <mergeCell ref="G49:K49"/>
    <mergeCell ref="D41:E41"/>
    <mergeCell ref="G67:K67"/>
    <mergeCell ref="D52:E52"/>
    <mergeCell ref="G52:K52"/>
    <mergeCell ref="C80:P80"/>
    <mergeCell ref="D45:E45"/>
    <mergeCell ref="G45:K45"/>
    <mergeCell ref="D44:E44"/>
    <mergeCell ref="G44:K44"/>
    <mergeCell ref="D43:E43"/>
    <mergeCell ref="G57:K57"/>
    <mergeCell ref="D54:E54"/>
    <mergeCell ref="G54:K54"/>
    <mergeCell ref="D48:E48"/>
    <mergeCell ref="G48:K48"/>
    <mergeCell ref="D51:E51"/>
    <mergeCell ref="G51:K51"/>
    <mergeCell ref="D53:E53"/>
    <mergeCell ref="D49:E49"/>
    <mergeCell ref="G53:K53"/>
    <mergeCell ref="H141:L141"/>
    <mergeCell ref="C139:F139"/>
    <mergeCell ref="C134:F134"/>
    <mergeCell ref="G134:P134"/>
    <mergeCell ref="C136:P136"/>
    <mergeCell ref="C137:F137"/>
    <mergeCell ref="G137:I137"/>
    <mergeCell ref="C140:F140"/>
    <mergeCell ref="C133:G133"/>
    <mergeCell ref="H133:K133"/>
    <mergeCell ref="L133:P133"/>
    <mergeCell ref="C126:P126"/>
    <mergeCell ref="C127:P127"/>
    <mergeCell ref="D50:E50"/>
    <mergeCell ref="G50:K50"/>
    <mergeCell ref="C104:P104"/>
    <mergeCell ref="C105:P109"/>
    <mergeCell ref="C111:P111"/>
    <mergeCell ref="K91:L91"/>
    <mergeCell ref="M91:N91"/>
    <mergeCell ref="C81:P81"/>
    <mergeCell ref="D74:E74"/>
    <mergeCell ref="G74:K74"/>
    <mergeCell ref="D75:E75"/>
    <mergeCell ref="G75:K75"/>
    <mergeCell ref="D78:E78"/>
    <mergeCell ref="C82:P82"/>
    <mergeCell ref="C83:E83"/>
    <mergeCell ref="F83:L83"/>
    <mergeCell ref="M83:P83"/>
    <mergeCell ref="C84:E84"/>
    <mergeCell ref="D77:E77"/>
    <mergeCell ref="G77:K77"/>
    <mergeCell ref="C124:P124"/>
    <mergeCell ref="C125:P125"/>
  </mergeCells>
  <phoneticPr fontId="36" type="noConversion"/>
  <conditionalFormatting sqref="A124:A125">
    <cfRule type="cellIs" dxfId="29" priority="1" operator="equal">
      <formula>"Obs"</formula>
    </cfRule>
  </conditionalFormatting>
  <conditionalFormatting sqref="I92:I94">
    <cfRule type="cellIs" dxfId="28" priority="8" operator="equal">
      <formula>" "</formula>
    </cfRule>
  </conditionalFormatting>
  <conditionalFormatting sqref="K92:K94 M92:M94">
    <cfRule type="cellIs" dxfId="27" priority="7" operator="equal">
      <formula>" "</formula>
    </cfRule>
  </conditionalFormatting>
  <dataValidations count="8">
    <dataValidation type="date" allowBlank="1" showInputMessage="1" showErrorMessage="1" error="Insira uma data válida." sqref="O5:P5" xr:uid="{537C167B-2AD3-446C-98C1-550CDA3E73CA}">
      <formula1>36526</formula1>
      <formula2>54789</formula2>
    </dataValidation>
    <dataValidation type="decimal" allowBlank="1" showInputMessage="1" showErrorMessage="1" error="Apenas número." sqref="AE3" xr:uid="{709971F1-E86E-47DA-91FB-59D30074EEE5}">
      <formula1>0</formula1>
      <formula2>1000000000</formula2>
    </dataValidation>
    <dataValidation type="list" allowBlank="1" showInputMessage="1" showErrorMessage="1" error="Opções: &quot;Aditivo&quot; e &quot;Apostila&quot;" sqref="N6:P6" xr:uid="{FB75C7EB-4FB9-45FE-BE59-EDE3F0B70FC7}">
      <formula1>"ADITIVO,APOSTILA"</formula1>
    </dataValidation>
    <dataValidation type="list" allowBlank="1" showInputMessage="1" showErrorMessage="1" sqref="L68:N78 M19:N67" xr:uid="{EF30ACB4-2DB2-475E-B7A7-F9332D6AB81F}">
      <formula1>"X,x"</formula1>
    </dataValidation>
    <dataValidation type="list" allowBlank="1" showInputMessage="1" showErrorMessage="1" sqref="L19:L67" xr:uid="{4F7D1700-6261-43EC-80C9-BEE7B216CEA9}">
      <formula1>"ocultar"</formula1>
    </dataValidation>
    <dataValidation type="list" allowBlank="1" showInputMessage="1" showErrorMessage="1" error="Selecionar um órgão ou uma entidade da lista." sqref="G137:I137" xr:uid="{0C52F0A4-E23B-4A71-8839-FD1765734BF0}">
      <formula1>"CGM,SEPLAG,SEMUG,SMA,SECONSER,SMCTI,SMDC,SME,SMF,SMHRF,SECLIMA,SMU,SAE,SMDCG,SMARHS,SEMPAS,PGM,SMASES,SMC,SMAC,SMEL,SEOP,SMO,NITPREV,EMUSA,FeSaúde,FAN,FMS,NELTUR,NITTRANS,CLIN,FME,SEXEC"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AD9EBB18-951D-4A1A-975E-DE631B1C57DF}">
      <formula1>"Sim"</formula1>
    </dataValidation>
    <dataValidation type="list" allowBlank="1" showInputMessage="1" showErrorMessage="1" error="Selecionar o órgão/entidade da lista. Se estiver faltando, solicitar acréscimo na lista." sqref="G137:I137" xr:uid="{9E7D06C8-4B0E-47F1-A8A4-F43558775320}">
      <formula1>"CGM,SEPLAG,SEMUG,SMA,SECONSER,SMCTI,SMDC,SME,SMF,SMHRF,SECLIMA,SMU,SAE,SMDCG,SMARHS,SEMPAS,PGM,SMASES,SMC,SMAC,SMEL,SEOP,SMO,NITPREV,EMUSA,FeSaúde,FAN,FMS,NELTUR,NITTRANS,CLIN,FME,SEXEC"</formula1>
    </dataValidation>
  </dataValidations>
  <printOptions horizontalCentered="1"/>
  <pageMargins left="0.31496062992125984" right="0.31496062992125984" top="0.35433070866141736" bottom="0.35433070866141736" header="0.31496062992125984" footer="0.31496062992125984"/>
  <pageSetup paperSize="9" scale="52" fitToHeight="0" orientation="portrait" r:id="rId1"/>
  <rowBreaks count="1" manualBreakCount="1">
    <brk id="78"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pageSetUpPr fitToPage="1"/>
  </sheetPr>
  <dimension ref="A1:AP183"/>
  <sheetViews>
    <sheetView showGridLines="0" zoomScale="60" zoomScaleNormal="60" zoomScaleSheetLayoutView="50" workbookViewId="0"/>
  </sheetViews>
  <sheetFormatPr defaultColWidth="9.140625" defaultRowHeight="23.25"/>
  <cols>
    <col min="1" max="1" width="8.7109375" style="1" customWidth="1"/>
    <col min="2" max="2" width="11.85546875" style="1" customWidth="1"/>
    <col min="3" max="3" width="6.7109375" style="49" customWidth="1"/>
    <col min="4" max="4" width="11.42578125" style="49" customWidth="1"/>
    <col min="5" max="5" width="9.85546875" style="49" customWidth="1"/>
    <col min="6" max="6" width="7.5703125" style="49" customWidth="1"/>
    <col min="7" max="11" width="12.7109375" style="49" customWidth="1"/>
    <col min="12" max="12" width="10.7109375" style="49" customWidth="1"/>
    <col min="13" max="13" width="12.7109375" style="49" customWidth="1"/>
    <col min="14" max="14" width="10.85546875" style="49" customWidth="1"/>
    <col min="15" max="15" width="12.7109375" style="49" customWidth="1"/>
    <col min="16" max="16" width="9.85546875" style="49" customWidth="1"/>
    <col min="17" max="17" width="5.140625" style="1" customWidth="1"/>
    <col min="18" max="18" width="9.140625" style="1" hidden="1" customWidth="1"/>
    <col min="19" max="27" width="3.5703125" style="1" hidden="1" customWidth="1"/>
    <col min="28" max="28" width="14" style="1" hidden="1" customWidth="1"/>
    <col min="29" max="29" width="9.140625" style="1" customWidth="1"/>
    <col min="30" max="30" width="24.7109375" style="1" customWidth="1"/>
    <col min="31" max="31" width="26.85546875" style="1" customWidth="1"/>
    <col min="32" max="32" width="24.28515625" style="1" customWidth="1"/>
    <col min="33" max="33" width="12.5703125" style="1" customWidth="1"/>
    <col min="34" max="16384" width="9.140625" style="1"/>
  </cols>
  <sheetData>
    <row r="1" spans="1:42" s="4" customFormat="1" ht="81" customHeight="1" thickBot="1">
      <c r="C1" s="83"/>
      <c r="D1" s="83"/>
      <c r="E1" s="83"/>
      <c r="F1" s="83"/>
      <c r="G1" s="83"/>
      <c r="H1" s="83"/>
      <c r="I1" s="83"/>
      <c r="J1" s="83"/>
      <c r="K1" s="83"/>
      <c r="L1" s="83"/>
      <c r="M1" s="83"/>
      <c r="N1" s="83"/>
      <c r="O1" s="83"/>
      <c r="P1" s="83"/>
      <c r="AD1" s="193" t="s">
        <v>0</v>
      </c>
      <c r="AE1" s="182"/>
      <c r="AH1" s="34"/>
      <c r="AI1" s="34"/>
    </row>
    <row r="2" spans="1:42" s="18" customFormat="1" ht="21.7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5" customHeight="1">
      <c r="B5" s="20"/>
      <c r="C5" s="395" t="s">
        <v>9</v>
      </c>
      <c r="D5" s="395"/>
      <c r="E5" s="395"/>
      <c r="F5" s="395"/>
      <c r="G5" s="395"/>
      <c r="H5" s="395"/>
      <c r="I5" s="395"/>
      <c r="J5" s="395"/>
      <c r="K5" s="321"/>
      <c r="L5" s="321"/>
      <c r="M5" s="321"/>
      <c r="N5" s="54" t="s">
        <v>10</v>
      </c>
      <c r="O5" s="317"/>
      <c r="P5" s="318"/>
      <c r="Q5" s="20"/>
      <c r="AD5" s="13"/>
      <c r="AE5" s="3"/>
      <c r="AF5" s="13"/>
      <c r="AG5" s="13"/>
      <c r="AH5" s="13"/>
      <c r="AI5" s="13"/>
      <c r="AJ5" s="13"/>
      <c r="AK5" s="13"/>
      <c r="AL5" s="13"/>
      <c r="AM5" s="13"/>
      <c r="AN5" s="13"/>
      <c r="AO5" s="13"/>
      <c r="AP5" s="13"/>
    </row>
    <row r="6" spans="1:42" s="6" customFormat="1" ht="46.5" customHeight="1">
      <c r="B6" s="20"/>
      <c r="C6" s="511" t="s">
        <v>639</v>
      </c>
      <c r="D6" s="512"/>
      <c r="E6" s="512"/>
      <c r="F6" s="512"/>
      <c r="G6" s="513"/>
      <c r="H6" s="514"/>
      <c r="I6" s="515"/>
      <c r="J6" s="516"/>
      <c r="K6" s="510" t="s">
        <v>16</v>
      </c>
      <c r="L6" s="510"/>
      <c r="M6" s="510"/>
      <c r="N6" s="517"/>
      <c r="O6" s="517"/>
      <c r="P6" s="517"/>
      <c r="Q6" s="20"/>
      <c r="AD6" s="3"/>
      <c r="AE6" s="3"/>
      <c r="AF6" s="3"/>
      <c r="AG6" s="3"/>
      <c r="AH6" s="3"/>
      <c r="AI6" s="3"/>
      <c r="AJ6" s="3"/>
      <c r="AK6" s="3"/>
      <c r="AL6" s="3"/>
      <c r="AM6" s="3"/>
      <c r="AN6" s="3"/>
      <c r="AO6" s="3"/>
      <c r="AP6" s="3"/>
    </row>
    <row r="7" spans="1:42" s="5" customFormat="1" ht="15.75" customHeight="1" thickBot="1">
      <c r="A7" s="4"/>
      <c r="B7" s="21"/>
      <c r="C7" s="52"/>
      <c r="D7" s="52"/>
      <c r="E7" s="52"/>
      <c r="F7" s="52"/>
      <c r="G7" s="56"/>
      <c r="H7" s="56"/>
      <c r="I7" s="56"/>
      <c r="J7" s="56"/>
      <c r="K7" s="56"/>
      <c r="L7" s="56"/>
      <c r="M7" s="56"/>
      <c r="N7" s="56"/>
      <c r="O7" s="55"/>
      <c r="P7" s="55"/>
      <c r="Q7" s="21"/>
      <c r="AD7" s="3"/>
      <c r="AE7" s="3"/>
      <c r="AF7" s="2" t="s">
        <v>12</v>
      </c>
      <c r="AG7" s="2"/>
      <c r="AH7" s="2"/>
      <c r="AI7" s="3"/>
      <c r="AJ7" s="3"/>
      <c r="AK7" s="3"/>
      <c r="AL7" s="3"/>
      <c r="AM7" s="3"/>
      <c r="AN7" s="3"/>
      <c r="AO7" s="3"/>
      <c r="AP7" s="3"/>
    </row>
    <row r="8" spans="1:42" s="5" customFormat="1" ht="25.5" customHeight="1">
      <c r="B8" s="21"/>
      <c r="C8" s="328" t="s">
        <v>11</v>
      </c>
      <c r="D8" s="329"/>
      <c r="E8" s="329"/>
      <c r="F8" s="329"/>
      <c r="G8" s="329"/>
      <c r="H8" s="329"/>
      <c r="I8" s="329"/>
      <c r="J8" s="329"/>
      <c r="K8" s="329"/>
      <c r="L8" s="329"/>
      <c r="M8" s="329"/>
      <c r="N8" s="329"/>
      <c r="O8" s="329"/>
      <c r="P8" s="330"/>
      <c r="Q8" s="21"/>
      <c r="R8" s="21"/>
      <c r="AD8" s="386" t="s">
        <v>2</v>
      </c>
      <c r="AE8" s="3"/>
      <c r="AF8" s="385" t="s">
        <v>13</v>
      </c>
      <c r="AG8" s="381"/>
      <c r="AH8" s="381"/>
      <c r="AI8" s="381" t="s">
        <v>14</v>
      </c>
      <c r="AJ8" s="388" t="s">
        <v>7</v>
      </c>
      <c r="AK8" s="388" t="s">
        <v>15</v>
      </c>
      <c r="AL8" s="388" t="s">
        <v>16</v>
      </c>
      <c r="AM8" s="381" t="s">
        <v>17</v>
      </c>
      <c r="AN8" s="381" t="s">
        <v>18</v>
      </c>
      <c r="AO8" s="381" t="s">
        <v>19</v>
      </c>
      <c r="AP8" s="383" t="s">
        <v>8</v>
      </c>
    </row>
    <row r="9" spans="1:42" s="5" customFormat="1" ht="77.25" customHeight="1" thickBot="1">
      <c r="B9" s="21"/>
      <c r="C9" s="311"/>
      <c r="D9" s="312"/>
      <c r="E9" s="312"/>
      <c r="F9" s="312"/>
      <c r="G9" s="312"/>
      <c r="H9" s="312"/>
      <c r="I9" s="312"/>
      <c r="J9" s="312"/>
      <c r="K9" s="312"/>
      <c r="L9" s="312"/>
      <c r="M9" s="312"/>
      <c r="N9" s="312"/>
      <c r="O9" s="312"/>
      <c r="P9" s="313"/>
      <c r="Q9" s="21"/>
      <c r="R9" s="21"/>
      <c r="AD9" s="387"/>
      <c r="AE9" s="3"/>
      <c r="AF9" s="147" t="s">
        <v>20</v>
      </c>
      <c r="AG9" s="158" t="s">
        <v>21</v>
      </c>
      <c r="AH9" s="158" t="s">
        <v>22</v>
      </c>
      <c r="AI9" s="382"/>
      <c r="AJ9" s="389"/>
      <c r="AK9" s="389"/>
      <c r="AL9" s="389"/>
      <c r="AM9" s="382"/>
      <c r="AN9" s="382"/>
      <c r="AO9" s="382"/>
      <c r="AP9" s="384"/>
    </row>
    <row r="10" spans="1:42" s="5" customFormat="1" ht="77.25" customHeight="1">
      <c r="B10" s="21"/>
      <c r="C10" s="314"/>
      <c r="D10" s="315"/>
      <c r="E10" s="315"/>
      <c r="F10" s="315"/>
      <c r="G10" s="315"/>
      <c r="H10" s="315"/>
      <c r="I10" s="315"/>
      <c r="J10" s="315"/>
      <c r="K10" s="315"/>
      <c r="L10" s="315"/>
      <c r="M10" s="315"/>
      <c r="N10" s="315"/>
      <c r="O10" s="315"/>
      <c r="P10" s="316"/>
      <c r="Q10" s="21"/>
      <c r="R10" s="21"/>
      <c r="AD10" s="151" t="str">
        <f>IF(C3="","",C3)</f>
        <v/>
      </c>
      <c r="AE10" s="3"/>
      <c r="AF10" s="151" t="str">
        <f>IF(K5="","",K5)</f>
        <v/>
      </c>
      <c r="AG10" s="151" t="str">
        <f>IF(O5="","",YEAR(O5))</f>
        <v/>
      </c>
      <c r="AH10" s="151" t="str">
        <f>IF(AD3="Sim","NT de Retorno","")</f>
        <v/>
      </c>
      <c r="AI10" s="151" t="str">
        <f>IF(G179="","",G179)</f>
        <v/>
      </c>
      <c r="AJ10" s="152" t="str">
        <f>IF(AE3="","",AE3)</f>
        <v/>
      </c>
      <c r="AK10" s="152" t="str">
        <f>IF(H6="","",H6)</f>
        <v/>
      </c>
      <c r="AL10" s="152" t="str">
        <f>IF(N6="","",N6)</f>
        <v/>
      </c>
      <c r="AM10" s="152" t="str">
        <f>_xlfn.CONCAT(AB19:AB120)</f>
        <v/>
      </c>
      <c r="AN10" s="153" t="str">
        <f>IF(C9="","",C9)</f>
        <v/>
      </c>
      <c r="AO10" s="151" t="s">
        <v>921</v>
      </c>
      <c r="AP10" s="151"/>
    </row>
    <row r="11" spans="1:42" s="5" customFormat="1" ht="45" customHeight="1">
      <c r="B11" s="21"/>
      <c r="C11" s="292" t="s">
        <v>24</v>
      </c>
      <c r="D11" s="292"/>
      <c r="E11" s="292"/>
      <c r="F11" s="292"/>
      <c r="G11" s="292"/>
      <c r="H11" s="292"/>
      <c r="I11" s="292"/>
      <c r="J11" s="292"/>
      <c r="K11" s="292"/>
      <c r="L11" s="292"/>
      <c r="M11" s="292"/>
      <c r="N11" s="292"/>
      <c r="O11" s="292"/>
      <c r="P11" s="292"/>
      <c r="Q11" s="21"/>
      <c r="R11" s="21"/>
      <c r="AE11" s="3"/>
    </row>
    <row r="12" spans="1:42" s="5" customFormat="1" ht="11.25" customHeight="1" thickBot="1">
      <c r="B12" s="21"/>
      <c r="C12" s="57"/>
      <c r="D12" s="57"/>
      <c r="E12" s="57"/>
      <c r="F12" s="58"/>
      <c r="G12" s="58"/>
      <c r="H12" s="58"/>
      <c r="I12" s="58"/>
      <c r="J12" s="58"/>
      <c r="K12" s="58"/>
      <c r="L12" s="58"/>
      <c r="M12" s="58"/>
      <c r="N12" s="58"/>
      <c r="O12" s="58"/>
      <c r="P12" s="58"/>
      <c r="Q12" s="21"/>
      <c r="R12" s="21"/>
      <c r="AE12" s="3"/>
    </row>
    <row r="13" spans="1:42" s="5" customFormat="1" ht="16.5" customHeight="1" thickTop="1">
      <c r="A13" s="18"/>
      <c r="B13" s="21"/>
      <c r="C13" s="439" t="s">
        <v>922</v>
      </c>
      <c r="D13" s="439"/>
      <c r="E13" s="439"/>
      <c r="F13" s="439"/>
      <c r="G13" s="439"/>
      <c r="H13" s="439"/>
      <c r="I13" s="439"/>
      <c r="J13" s="439"/>
      <c r="K13" s="439"/>
      <c r="L13" s="439"/>
      <c r="M13" s="439"/>
      <c r="N13" s="439"/>
      <c r="O13" s="109"/>
      <c r="P13" s="109"/>
      <c r="Q13" s="21"/>
    </row>
    <row r="14" spans="1:42" s="5" customFormat="1" ht="21" customHeight="1">
      <c r="A14" s="18"/>
      <c r="B14" s="21"/>
      <c r="C14" s="439"/>
      <c r="D14" s="439"/>
      <c r="E14" s="439"/>
      <c r="F14" s="439"/>
      <c r="G14" s="439"/>
      <c r="H14" s="439"/>
      <c r="I14" s="439"/>
      <c r="J14" s="439"/>
      <c r="K14" s="439"/>
      <c r="L14" s="439"/>
      <c r="M14" s="439"/>
      <c r="N14" s="439"/>
      <c r="O14" s="109"/>
      <c r="P14" s="109"/>
      <c r="Q14" s="21"/>
    </row>
    <row r="15" spans="1:42" s="4" customFormat="1" ht="6" customHeight="1">
      <c r="C15" s="439"/>
      <c r="D15" s="439"/>
      <c r="E15" s="439"/>
      <c r="F15" s="439"/>
      <c r="G15" s="439"/>
      <c r="H15" s="439"/>
      <c r="I15" s="439"/>
      <c r="J15" s="439"/>
      <c r="K15" s="439"/>
      <c r="L15" s="439"/>
      <c r="M15" s="439"/>
      <c r="N15" s="439"/>
      <c r="O15" s="109"/>
      <c r="P15" s="109"/>
    </row>
    <row r="16" spans="1:42" s="4" customFormat="1" ht="6" customHeight="1" thickBot="1">
      <c r="C16" s="96"/>
      <c r="D16" s="96"/>
      <c r="E16" s="96"/>
      <c r="F16" s="96"/>
      <c r="G16" s="96"/>
      <c r="H16" s="96"/>
      <c r="I16" s="96"/>
      <c r="J16" s="96"/>
      <c r="K16" s="96"/>
      <c r="L16" s="96"/>
      <c r="M16" s="96"/>
      <c r="N16" s="96"/>
      <c r="O16" s="96"/>
      <c r="P16" s="97"/>
    </row>
    <row r="17" spans="3:28" s="4" customFormat="1" ht="22.5" customHeight="1">
      <c r="C17" s="442" t="s">
        <v>26</v>
      </c>
      <c r="D17" s="443"/>
      <c r="E17" s="444"/>
      <c r="F17" s="445" t="s">
        <v>27</v>
      </c>
      <c r="G17" s="446"/>
      <c r="H17" s="446"/>
      <c r="I17" s="446"/>
      <c r="J17" s="446"/>
      <c r="K17" s="447"/>
      <c r="L17" s="448" t="s">
        <v>28</v>
      </c>
      <c r="M17" s="449"/>
      <c r="N17" s="450"/>
      <c r="O17" s="451" t="s">
        <v>29</v>
      </c>
      <c r="P17" s="451" t="s">
        <v>30</v>
      </c>
      <c r="S17" s="440" t="s">
        <v>31</v>
      </c>
      <c r="T17" s="440" t="s">
        <v>32</v>
      </c>
      <c r="U17" s="440" t="s">
        <v>33</v>
      </c>
      <c r="V17" s="440" t="s">
        <v>34</v>
      </c>
      <c r="W17" s="440" t="s">
        <v>35</v>
      </c>
      <c r="X17" s="440" t="s">
        <v>36</v>
      </c>
      <c r="Y17" s="440" t="s">
        <v>37</v>
      </c>
      <c r="Z17" s="440" t="s">
        <v>38</v>
      </c>
      <c r="AA17" s="440" t="s">
        <v>39</v>
      </c>
      <c r="AB17" s="366" t="s">
        <v>40</v>
      </c>
    </row>
    <row r="18" spans="3:28" s="4" customFormat="1" ht="33.75" customHeight="1">
      <c r="C18" s="442"/>
      <c r="D18" s="443"/>
      <c r="E18" s="444"/>
      <c r="F18" s="445"/>
      <c r="G18" s="446"/>
      <c r="H18" s="446"/>
      <c r="I18" s="446"/>
      <c r="J18" s="446"/>
      <c r="K18" s="447"/>
      <c r="L18" s="89" t="s">
        <v>41</v>
      </c>
      <c r="M18" s="93" t="s">
        <v>42</v>
      </c>
      <c r="N18" s="93" t="s">
        <v>43</v>
      </c>
      <c r="O18" s="451"/>
      <c r="P18" s="451"/>
      <c r="S18" s="441"/>
      <c r="T18" s="441"/>
      <c r="U18" s="441"/>
      <c r="V18" s="441"/>
      <c r="W18" s="441"/>
      <c r="X18" s="441"/>
      <c r="Y18" s="441"/>
      <c r="Z18" s="441"/>
      <c r="AA18" s="441"/>
      <c r="AB18" s="367"/>
    </row>
    <row r="19" spans="3:28" ht="160.5" customHeight="1">
      <c r="C19" s="45" t="s">
        <v>923</v>
      </c>
      <c r="D19" s="223" t="s">
        <v>45</v>
      </c>
      <c r="E19" s="224"/>
      <c r="F19" s="45" t="s">
        <v>924</v>
      </c>
      <c r="G19" s="220" t="s">
        <v>925</v>
      </c>
      <c r="H19" s="221"/>
      <c r="I19" s="221"/>
      <c r="J19" s="221"/>
      <c r="K19" s="222"/>
      <c r="L19" s="62"/>
      <c r="M19" s="62"/>
      <c r="N19" s="62"/>
      <c r="O19" s="63">
        <v>3</v>
      </c>
      <c r="P19" s="63">
        <v>2</v>
      </c>
      <c r="S19" s="1">
        <f t="shared" ref="S19:S113" si="0">IF(AND(OR($M19="x",$N19="x"),$O19=1,$P19=3),1,0)</f>
        <v>0</v>
      </c>
      <c r="T19" s="1">
        <f t="shared" ref="T19:T113" si="1">IF(AND(OR($M19="x",$N19="x"),$O19=2,$P19=3),1,0)</f>
        <v>0</v>
      </c>
      <c r="U19" s="1">
        <f t="shared" ref="U19:U113" si="2">IF(AND(OR($M19="x",$N19="x"),$O19=3,$P19=3),1,0)</f>
        <v>0</v>
      </c>
      <c r="V19" s="1">
        <f t="shared" ref="V19:V113" si="3">IF(AND(OR($M19="x",$N19="x"),$O19=1,$P19=2),1,0)</f>
        <v>0</v>
      </c>
      <c r="W19" s="1">
        <f t="shared" ref="W19:W113" si="4">IF(AND(OR($M19="x",$N19="x"),$O19=2,$P19=2),1,0)</f>
        <v>0</v>
      </c>
      <c r="X19" s="1">
        <f t="shared" ref="X19:X113" si="5">IF(AND(OR($M19="x",$N19="x"),$O19=3,$P19=2),1,0)</f>
        <v>0</v>
      </c>
      <c r="Y19" s="1">
        <f t="shared" ref="Y19:Y113" si="6">IF(AND(OR($M19="x",$N19="x"),$O19=1,$P19=1),1,0)</f>
        <v>0</v>
      </c>
      <c r="Z19" s="1">
        <f t="shared" ref="Z19:Z113" si="7">IF(AND(OR($M19="x",$N19="x"),$O19=2,$P19=1),1,0)</f>
        <v>0</v>
      </c>
      <c r="AA19" s="1">
        <f t="shared" ref="AA19:AA113" si="8">IF(AND(OR($M19="x",$N19="x"),$O19=3,$P19=1),1,0)</f>
        <v>0</v>
      </c>
      <c r="AB19" s="1" t="str">
        <f>IF(OR(M19="X",N19="X"),_xlfn.CONCAT(F19,";"),"")</f>
        <v/>
      </c>
    </row>
    <row r="20" spans="3:28" ht="79.5" customHeight="1">
      <c r="C20" s="45" t="s">
        <v>923</v>
      </c>
      <c r="D20" s="223" t="s">
        <v>45</v>
      </c>
      <c r="E20" s="224"/>
      <c r="F20" s="45" t="s">
        <v>926</v>
      </c>
      <c r="G20" s="220" t="s">
        <v>646</v>
      </c>
      <c r="H20" s="221"/>
      <c r="I20" s="221"/>
      <c r="J20" s="221"/>
      <c r="K20" s="222"/>
      <c r="L20" s="62"/>
      <c r="M20" s="62"/>
      <c r="N20" s="62"/>
      <c r="O20" s="63">
        <v>3</v>
      </c>
      <c r="P20" s="63">
        <v>2</v>
      </c>
      <c r="S20" s="1">
        <f t="shared" si="0"/>
        <v>0</v>
      </c>
      <c r="T20" s="1">
        <f t="shared" si="1"/>
        <v>0</v>
      </c>
      <c r="U20" s="1">
        <f t="shared" si="2"/>
        <v>0</v>
      </c>
      <c r="V20" s="1">
        <f t="shared" si="3"/>
        <v>0</v>
      </c>
      <c r="W20" s="1">
        <f t="shared" si="4"/>
        <v>0</v>
      </c>
      <c r="X20" s="1">
        <f t="shared" si="5"/>
        <v>0</v>
      </c>
      <c r="Y20" s="1">
        <f t="shared" si="6"/>
        <v>0</v>
      </c>
      <c r="Z20" s="1">
        <f t="shared" si="7"/>
        <v>0</v>
      </c>
      <c r="AA20" s="1">
        <f t="shared" si="8"/>
        <v>0</v>
      </c>
      <c r="AB20" s="1" t="str">
        <f t="shared" ref="AB20:AB83" si="9">IF(OR(M20="X",N20="X"),_xlfn.CONCAT(F20,";"),"")</f>
        <v/>
      </c>
    </row>
    <row r="21" spans="3:28" ht="87" customHeight="1">
      <c r="C21" s="45" t="s">
        <v>923</v>
      </c>
      <c r="D21" s="223" t="s">
        <v>45</v>
      </c>
      <c r="E21" s="224"/>
      <c r="F21" s="45" t="s">
        <v>927</v>
      </c>
      <c r="G21" s="220" t="s">
        <v>928</v>
      </c>
      <c r="H21" s="221"/>
      <c r="I21" s="221"/>
      <c r="J21" s="221"/>
      <c r="K21" s="222"/>
      <c r="L21" s="62"/>
      <c r="M21" s="62"/>
      <c r="N21" s="62"/>
      <c r="O21" s="63">
        <v>3</v>
      </c>
      <c r="P21" s="63">
        <v>2</v>
      </c>
      <c r="S21" s="1">
        <f t="shared" si="0"/>
        <v>0</v>
      </c>
      <c r="T21" s="1">
        <f t="shared" si="1"/>
        <v>0</v>
      </c>
      <c r="U21" s="1">
        <f t="shared" si="2"/>
        <v>0</v>
      </c>
      <c r="V21" s="1">
        <f t="shared" si="3"/>
        <v>0</v>
      </c>
      <c r="W21" s="1">
        <f t="shared" si="4"/>
        <v>0</v>
      </c>
      <c r="X21" s="1">
        <f t="shared" si="5"/>
        <v>0</v>
      </c>
      <c r="Y21" s="1">
        <f t="shared" si="6"/>
        <v>0</v>
      </c>
      <c r="Z21" s="1">
        <f t="shared" si="7"/>
        <v>0</v>
      </c>
      <c r="AA21" s="1">
        <f t="shared" si="8"/>
        <v>0</v>
      </c>
      <c r="AB21" s="1" t="str">
        <f t="shared" si="9"/>
        <v/>
      </c>
    </row>
    <row r="22" spans="3:28" ht="66.75" customHeight="1">
      <c r="C22" s="45" t="s">
        <v>923</v>
      </c>
      <c r="D22" s="223" t="s">
        <v>45</v>
      </c>
      <c r="E22" s="224"/>
      <c r="F22" s="45" t="s">
        <v>929</v>
      </c>
      <c r="G22" s="220" t="s">
        <v>930</v>
      </c>
      <c r="H22" s="221"/>
      <c r="I22" s="221"/>
      <c r="J22" s="221"/>
      <c r="K22" s="222"/>
      <c r="L22" s="62"/>
      <c r="M22" s="62"/>
      <c r="N22" s="62"/>
      <c r="O22" s="63">
        <v>3</v>
      </c>
      <c r="P22" s="63">
        <v>2</v>
      </c>
      <c r="S22" s="1">
        <f t="shared" si="0"/>
        <v>0</v>
      </c>
      <c r="T22" s="1">
        <f t="shared" si="1"/>
        <v>0</v>
      </c>
      <c r="U22" s="1">
        <f t="shared" si="2"/>
        <v>0</v>
      </c>
      <c r="V22" s="1">
        <f t="shared" si="3"/>
        <v>0</v>
      </c>
      <c r="W22" s="1">
        <f t="shared" si="4"/>
        <v>0</v>
      </c>
      <c r="X22" s="1">
        <f t="shared" si="5"/>
        <v>0</v>
      </c>
      <c r="Y22" s="1">
        <f t="shared" si="6"/>
        <v>0</v>
      </c>
      <c r="Z22" s="1">
        <f t="shared" si="7"/>
        <v>0</v>
      </c>
      <c r="AA22" s="1">
        <f t="shared" si="8"/>
        <v>0</v>
      </c>
      <c r="AB22" s="1" t="str">
        <f t="shared" si="9"/>
        <v/>
      </c>
    </row>
    <row r="23" spans="3:28" ht="165.75" customHeight="1">
      <c r="C23" s="45" t="s">
        <v>923</v>
      </c>
      <c r="D23" s="223" t="s">
        <v>45</v>
      </c>
      <c r="E23" s="224"/>
      <c r="F23" s="45" t="s">
        <v>931</v>
      </c>
      <c r="G23" s="220" t="s">
        <v>63</v>
      </c>
      <c r="H23" s="221"/>
      <c r="I23" s="221"/>
      <c r="J23" s="221"/>
      <c r="K23" s="222"/>
      <c r="L23" s="62"/>
      <c r="M23" s="62"/>
      <c r="N23" s="62"/>
      <c r="O23" s="63">
        <v>3</v>
      </c>
      <c r="P23" s="63">
        <v>2</v>
      </c>
      <c r="S23" s="1">
        <f t="shared" si="0"/>
        <v>0</v>
      </c>
      <c r="T23" s="1">
        <f t="shared" si="1"/>
        <v>0</v>
      </c>
      <c r="U23" s="1">
        <f t="shared" si="2"/>
        <v>0</v>
      </c>
      <c r="V23" s="1">
        <f t="shared" si="3"/>
        <v>0</v>
      </c>
      <c r="W23" s="1">
        <f t="shared" si="4"/>
        <v>0</v>
      </c>
      <c r="X23" s="1">
        <f t="shared" si="5"/>
        <v>0</v>
      </c>
      <c r="Y23" s="1">
        <f t="shared" si="6"/>
        <v>0</v>
      </c>
      <c r="Z23" s="1">
        <f t="shared" si="7"/>
        <v>0</v>
      </c>
      <c r="AA23" s="1">
        <f t="shared" si="8"/>
        <v>0</v>
      </c>
      <c r="AB23" s="1" t="str">
        <f t="shared" si="9"/>
        <v/>
      </c>
    </row>
    <row r="24" spans="3:28" ht="94.5" customHeight="1">
      <c r="C24" s="45" t="s">
        <v>923</v>
      </c>
      <c r="D24" s="223" t="s">
        <v>45</v>
      </c>
      <c r="E24" s="224"/>
      <c r="F24" s="45" t="s">
        <v>932</v>
      </c>
      <c r="G24" s="220" t="s">
        <v>933</v>
      </c>
      <c r="H24" s="221"/>
      <c r="I24" s="221"/>
      <c r="J24" s="221"/>
      <c r="K24" s="222"/>
      <c r="L24" s="62"/>
      <c r="M24" s="62"/>
      <c r="N24" s="62"/>
      <c r="O24" s="63">
        <v>3</v>
      </c>
      <c r="P24" s="63">
        <v>2</v>
      </c>
      <c r="S24" s="1">
        <f t="shared" si="0"/>
        <v>0</v>
      </c>
      <c r="T24" s="1">
        <f t="shared" si="1"/>
        <v>0</v>
      </c>
      <c r="U24" s="1">
        <f t="shared" si="2"/>
        <v>0</v>
      </c>
      <c r="V24" s="1">
        <f t="shared" si="3"/>
        <v>0</v>
      </c>
      <c r="W24" s="1">
        <f t="shared" si="4"/>
        <v>0</v>
      </c>
      <c r="X24" s="1">
        <f t="shared" si="5"/>
        <v>0</v>
      </c>
      <c r="Y24" s="1">
        <f t="shared" si="6"/>
        <v>0</v>
      </c>
      <c r="Z24" s="1">
        <f t="shared" si="7"/>
        <v>0</v>
      </c>
      <c r="AA24" s="1">
        <f t="shared" si="8"/>
        <v>0</v>
      </c>
      <c r="AB24" s="1" t="str">
        <f t="shared" si="9"/>
        <v/>
      </c>
    </row>
    <row r="25" spans="3:28" ht="98.25" customHeight="1">
      <c r="C25" s="45" t="s">
        <v>923</v>
      </c>
      <c r="D25" s="223" t="s">
        <v>45</v>
      </c>
      <c r="E25" s="224"/>
      <c r="F25" s="45" t="s">
        <v>934</v>
      </c>
      <c r="G25" s="220" t="s">
        <v>67</v>
      </c>
      <c r="H25" s="221"/>
      <c r="I25" s="221"/>
      <c r="J25" s="221"/>
      <c r="K25" s="222"/>
      <c r="L25" s="62"/>
      <c r="M25" s="62"/>
      <c r="N25" s="62"/>
      <c r="O25" s="63">
        <v>3</v>
      </c>
      <c r="P25" s="63">
        <v>2</v>
      </c>
      <c r="S25" s="1">
        <f t="shared" si="0"/>
        <v>0</v>
      </c>
      <c r="T25" s="1">
        <f t="shared" si="1"/>
        <v>0</v>
      </c>
      <c r="U25" s="1">
        <f t="shared" si="2"/>
        <v>0</v>
      </c>
      <c r="V25" s="1">
        <f t="shared" si="3"/>
        <v>0</v>
      </c>
      <c r="W25" s="1">
        <f t="shared" si="4"/>
        <v>0</v>
      </c>
      <c r="X25" s="1">
        <f t="shared" si="5"/>
        <v>0</v>
      </c>
      <c r="Y25" s="1">
        <f t="shared" si="6"/>
        <v>0</v>
      </c>
      <c r="Z25" s="1">
        <f t="shared" si="7"/>
        <v>0</v>
      </c>
      <c r="AA25" s="1">
        <f t="shared" si="8"/>
        <v>0</v>
      </c>
      <c r="AB25" s="1" t="str">
        <f t="shared" si="9"/>
        <v/>
      </c>
    </row>
    <row r="26" spans="3:28" ht="132" customHeight="1">
      <c r="C26" s="45" t="s">
        <v>923</v>
      </c>
      <c r="D26" s="223" t="s">
        <v>45</v>
      </c>
      <c r="E26" s="224"/>
      <c r="F26" s="45" t="s">
        <v>935</v>
      </c>
      <c r="G26" s="220" t="s">
        <v>69</v>
      </c>
      <c r="H26" s="221"/>
      <c r="I26" s="221"/>
      <c r="J26" s="221"/>
      <c r="K26" s="222"/>
      <c r="L26" s="62"/>
      <c r="M26" s="62"/>
      <c r="N26" s="62"/>
      <c r="O26" s="63">
        <v>3</v>
      </c>
      <c r="P26" s="63">
        <v>2</v>
      </c>
      <c r="S26" s="1">
        <f t="shared" si="0"/>
        <v>0</v>
      </c>
      <c r="T26" s="1">
        <f t="shared" si="1"/>
        <v>0</v>
      </c>
      <c r="U26" s="1">
        <f t="shared" si="2"/>
        <v>0</v>
      </c>
      <c r="V26" s="1">
        <f t="shared" si="3"/>
        <v>0</v>
      </c>
      <c r="W26" s="1">
        <f t="shared" si="4"/>
        <v>0</v>
      </c>
      <c r="X26" s="1">
        <f t="shared" si="5"/>
        <v>0</v>
      </c>
      <c r="Y26" s="1">
        <f t="shared" si="6"/>
        <v>0</v>
      </c>
      <c r="Z26" s="1">
        <f t="shared" si="7"/>
        <v>0</v>
      </c>
      <c r="AA26" s="1">
        <f t="shared" si="8"/>
        <v>0</v>
      </c>
      <c r="AB26" s="1" t="str">
        <f t="shared" si="9"/>
        <v/>
      </c>
    </row>
    <row r="27" spans="3:28" ht="108" customHeight="1">
      <c r="C27" s="45" t="s">
        <v>923</v>
      </c>
      <c r="D27" s="223" t="s">
        <v>45</v>
      </c>
      <c r="E27" s="224"/>
      <c r="F27" s="45" t="s">
        <v>936</v>
      </c>
      <c r="G27" s="220" t="s">
        <v>71</v>
      </c>
      <c r="H27" s="221"/>
      <c r="I27" s="221"/>
      <c r="J27" s="221"/>
      <c r="K27" s="222"/>
      <c r="L27" s="62"/>
      <c r="M27" s="62"/>
      <c r="N27" s="62"/>
      <c r="O27" s="63">
        <v>3</v>
      </c>
      <c r="P27" s="63">
        <v>2</v>
      </c>
      <c r="S27" s="1">
        <f t="shared" si="0"/>
        <v>0</v>
      </c>
      <c r="T27" s="1">
        <f t="shared" si="1"/>
        <v>0</v>
      </c>
      <c r="U27" s="1">
        <f t="shared" si="2"/>
        <v>0</v>
      </c>
      <c r="V27" s="1">
        <f t="shared" si="3"/>
        <v>0</v>
      </c>
      <c r="W27" s="1">
        <f t="shared" si="4"/>
        <v>0</v>
      </c>
      <c r="X27" s="1">
        <f t="shared" si="5"/>
        <v>0</v>
      </c>
      <c r="Y27" s="1">
        <f t="shared" si="6"/>
        <v>0</v>
      </c>
      <c r="Z27" s="1">
        <f t="shared" si="7"/>
        <v>0</v>
      </c>
      <c r="AA27" s="1">
        <f t="shared" si="8"/>
        <v>0</v>
      </c>
      <c r="AB27" s="1" t="str">
        <f t="shared" si="9"/>
        <v/>
      </c>
    </row>
    <row r="28" spans="3:28" ht="90.75" customHeight="1">
      <c r="C28" s="45" t="s">
        <v>923</v>
      </c>
      <c r="D28" s="223" t="s">
        <v>45</v>
      </c>
      <c r="E28" s="224"/>
      <c r="F28" s="45" t="s">
        <v>937</v>
      </c>
      <c r="G28" s="220" t="s">
        <v>73</v>
      </c>
      <c r="H28" s="221"/>
      <c r="I28" s="221"/>
      <c r="J28" s="221"/>
      <c r="K28" s="222"/>
      <c r="L28" s="62"/>
      <c r="M28" s="62"/>
      <c r="N28" s="62"/>
      <c r="O28" s="63">
        <v>3</v>
      </c>
      <c r="P28" s="63">
        <v>2</v>
      </c>
      <c r="S28" s="1">
        <f t="shared" si="0"/>
        <v>0</v>
      </c>
      <c r="T28" s="1">
        <f t="shared" si="1"/>
        <v>0</v>
      </c>
      <c r="U28" s="1">
        <f t="shared" si="2"/>
        <v>0</v>
      </c>
      <c r="V28" s="1">
        <f t="shared" si="3"/>
        <v>0</v>
      </c>
      <c r="W28" s="1">
        <f t="shared" si="4"/>
        <v>0</v>
      </c>
      <c r="X28" s="1">
        <f t="shared" si="5"/>
        <v>0</v>
      </c>
      <c r="Y28" s="1">
        <f t="shared" si="6"/>
        <v>0</v>
      </c>
      <c r="Z28" s="1">
        <f t="shared" si="7"/>
        <v>0</v>
      </c>
      <c r="AA28" s="1">
        <f t="shared" si="8"/>
        <v>0</v>
      </c>
      <c r="AB28" s="1" t="str">
        <f t="shared" si="9"/>
        <v/>
      </c>
    </row>
    <row r="29" spans="3:28" ht="132" customHeight="1">
      <c r="C29" s="45" t="s">
        <v>923</v>
      </c>
      <c r="D29" s="223" t="s">
        <v>45</v>
      </c>
      <c r="E29" s="224"/>
      <c r="F29" s="45" t="s">
        <v>938</v>
      </c>
      <c r="G29" s="220" t="s">
        <v>939</v>
      </c>
      <c r="H29" s="221"/>
      <c r="I29" s="221"/>
      <c r="J29" s="221"/>
      <c r="K29" s="222"/>
      <c r="L29" s="62"/>
      <c r="M29" s="62"/>
      <c r="N29" s="62"/>
      <c r="O29" s="63">
        <v>3</v>
      </c>
      <c r="P29" s="63">
        <v>2</v>
      </c>
      <c r="S29" s="1">
        <f t="shared" si="0"/>
        <v>0</v>
      </c>
      <c r="T29" s="1">
        <f t="shared" si="1"/>
        <v>0</v>
      </c>
      <c r="U29" s="1">
        <f t="shared" si="2"/>
        <v>0</v>
      </c>
      <c r="V29" s="1">
        <f t="shared" si="3"/>
        <v>0</v>
      </c>
      <c r="W29" s="1">
        <f t="shared" si="4"/>
        <v>0</v>
      </c>
      <c r="X29" s="1">
        <f t="shared" si="5"/>
        <v>0</v>
      </c>
      <c r="Y29" s="1">
        <f t="shared" si="6"/>
        <v>0</v>
      </c>
      <c r="Z29" s="1">
        <f t="shared" si="7"/>
        <v>0</v>
      </c>
      <c r="AA29" s="1">
        <f t="shared" si="8"/>
        <v>0</v>
      </c>
      <c r="AB29" s="1" t="str">
        <f t="shared" si="9"/>
        <v/>
      </c>
    </row>
    <row r="30" spans="3:28" ht="59.25" customHeight="1">
      <c r="C30" s="45" t="s">
        <v>923</v>
      </c>
      <c r="D30" s="223" t="s">
        <v>45</v>
      </c>
      <c r="E30" s="224"/>
      <c r="F30" s="45" t="s">
        <v>940</v>
      </c>
      <c r="G30" s="220" t="s">
        <v>941</v>
      </c>
      <c r="H30" s="221"/>
      <c r="I30" s="221"/>
      <c r="J30" s="221"/>
      <c r="K30" s="222"/>
      <c r="L30" s="62"/>
      <c r="M30" s="62"/>
      <c r="N30" s="62"/>
      <c r="O30" s="63">
        <v>3</v>
      </c>
      <c r="P30" s="63">
        <v>2</v>
      </c>
      <c r="S30" s="1">
        <f t="shared" si="0"/>
        <v>0</v>
      </c>
      <c r="T30" s="1">
        <f t="shared" si="1"/>
        <v>0</v>
      </c>
      <c r="U30" s="1">
        <f t="shared" si="2"/>
        <v>0</v>
      </c>
      <c r="V30" s="1">
        <f t="shared" si="3"/>
        <v>0</v>
      </c>
      <c r="W30" s="1">
        <f t="shared" si="4"/>
        <v>0</v>
      </c>
      <c r="X30" s="1">
        <f t="shared" si="5"/>
        <v>0</v>
      </c>
      <c r="Y30" s="1">
        <f t="shared" si="6"/>
        <v>0</v>
      </c>
      <c r="Z30" s="1">
        <f t="shared" si="7"/>
        <v>0</v>
      </c>
      <c r="AA30" s="1">
        <f t="shared" si="8"/>
        <v>0</v>
      </c>
      <c r="AB30" s="1" t="str">
        <f t="shared" si="9"/>
        <v/>
      </c>
    </row>
    <row r="31" spans="3:28" ht="89.25" customHeight="1">
      <c r="C31" s="45" t="s">
        <v>923</v>
      </c>
      <c r="D31" s="223" t="s">
        <v>45</v>
      </c>
      <c r="E31" s="224"/>
      <c r="F31" s="45" t="s">
        <v>942</v>
      </c>
      <c r="G31" s="220" t="s">
        <v>943</v>
      </c>
      <c r="H31" s="221"/>
      <c r="I31" s="221"/>
      <c r="J31" s="221"/>
      <c r="K31" s="222"/>
      <c r="L31" s="62"/>
      <c r="M31" s="62"/>
      <c r="N31" s="62"/>
      <c r="O31" s="63">
        <v>3</v>
      </c>
      <c r="P31" s="63">
        <v>2</v>
      </c>
      <c r="S31" s="1">
        <f t="shared" si="0"/>
        <v>0</v>
      </c>
      <c r="T31" s="1">
        <f t="shared" si="1"/>
        <v>0</v>
      </c>
      <c r="U31" s="1">
        <f t="shared" si="2"/>
        <v>0</v>
      </c>
      <c r="V31" s="1">
        <f t="shared" si="3"/>
        <v>0</v>
      </c>
      <c r="W31" s="1">
        <f t="shared" si="4"/>
        <v>0</v>
      </c>
      <c r="X31" s="1">
        <f t="shared" si="5"/>
        <v>0</v>
      </c>
      <c r="Y31" s="1">
        <f t="shared" si="6"/>
        <v>0</v>
      </c>
      <c r="Z31" s="1">
        <f t="shared" si="7"/>
        <v>0</v>
      </c>
      <c r="AA31" s="1">
        <f t="shared" si="8"/>
        <v>0</v>
      </c>
      <c r="AB31" s="1" t="str">
        <f t="shared" si="9"/>
        <v/>
      </c>
    </row>
    <row r="32" spans="3:28" ht="53.25" customHeight="1">
      <c r="C32" s="45" t="s">
        <v>923</v>
      </c>
      <c r="D32" s="223" t="s">
        <v>45</v>
      </c>
      <c r="E32" s="224"/>
      <c r="F32" s="45" t="s">
        <v>944</v>
      </c>
      <c r="G32" s="220" t="s">
        <v>847</v>
      </c>
      <c r="H32" s="221"/>
      <c r="I32" s="221"/>
      <c r="J32" s="221"/>
      <c r="K32" s="222"/>
      <c r="L32" s="62"/>
      <c r="M32" s="62"/>
      <c r="N32" s="62"/>
      <c r="O32" s="63">
        <v>3</v>
      </c>
      <c r="P32" s="63">
        <v>2</v>
      </c>
      <c r="S32" s="1">
        <f t="shared" si="0"/>
        <v>0</v>
      </c>
      <c r="T32" s="1">
        <f t="shared" si="1"/>
        <v>0</v>
      </c>
      <c r="U32" s="1">
        <f t="shared" si="2"/>
        <v>0</v>
      </c>
      <c r="V32" s="1">
        <f t="shared" si="3"/>
        <v>0</v>
      </c>
      <c r="W32" s="1">
        <f t="shared" si="4"/>
        <v>0</v>
      </c>
      <c r="X32" s="1">
        <f t="shared" si="5"/>
        <v>0</v>
      </c>
      <c r="Y32" s="1">
        <f t="shared" si="6"/>
        <v>0</v>
      </c>
      <c r="Z32" s="1">
        <f t="shared" si="7"/>
        <v>0</v>
      </c>
      <c r="AA32" s="1">
        <f t="shared" si="8"/>
        <v>0</v>
      </c>
      <c r="AB32" s="1" t="str">
        <f t="shared" si="9"/>
        <v/>
      </c>
    </row>
    <row r="33" spans="3:28" ht="107.25" customHeight="1">
      <c r="C33" s="45" t="s">
        <v>923</v>
      </c>
      <c r="D33" s="223" t="s">
        <v>45</v>
      </c>
      <c r="E33" s="224"/>
      <c r="F33" s="45" t="s">
        <v>945</v>
      </c>
      <c r="G33" s="220" t="s">
        <v>946</v>
      </c>
      <c r="H33" s="221"/>
      <c r="I33" s="221"/>
      <c r="J33" s="221"/>
      <c r="K33" s="222"/>
      <c r="L33" s="62"/>
      <c r="M33" s="62"/>
      <c r="N33" s="62"/>
      <c r="O33" s="63">
        <v>3</v>
      </c>
      <c r="P33" s="63">
        <v>2</v>
      </c>
      <c r="S33" s="1">
        <f t="shared" si="0"/>
        <v>0</v>
      </c>
      <c r="T33" s="1">
        <f t="shared" si="1"/>
        <v>0</v>
      </c>
      <c r="U33" s="1">
        <f t="shared" si="2"/>
        <v>0</v>
      </c>
      <c r="V33" s="1">
        <f t="shared" si="3"/>
        <v>0</v>
      </c>
      <c r="W33" s="1">
        <f t="shared" si="4"/>
        <v>0</v>
      </c>
      <c r="X33" s="1">
        <f t="shared" si="5"/>
        <v>0</v>
      </c>
      <c r="Y33" s="1">
        <f t="shared" si="6"/>
        <v>0</v>
      </c>
      <c r="Z33" s="1">
        <f t="shared" si="7"/>
        <v>0</v>
      </c>
      <c r="AA33" s="1">
        <f t="shared" si="8"/>
        <v>0</v>
      </c>
      <c r="AB33" s="1" t="str">
        <f t="shared" si="9"/>
        <v/>
      </c>
    </row>
    <row r="34" spans="3:28" ht="222" customHeight="1">
      <c r="C34" s="45" t="s">
        <v>923</v>
      </c>
      <c r="D34" s="223" t="s">
        <v>45</v>
      </c>
      <c r="E34" s="224"/>
      <c r="F34" s="45" t="s">
        <v>947</v>
      </c>
      <c r="G34" s="220" t="s">
        <v>948</v>
      </c>
      <c r="H34" s="221"/>
      <c r="I34" s="221"/>
      <c r="J34" s="221"/>
      <c r="K34" s="222"/>
      <c r="L34" s="62"/>
      <c r="M34" s="62"/>
      <c r="N34" s="62"/>
      <c r="O34" s="63">
        <v>3</v>
      </c>
      <c r="P34" s="63">
        <v>2</v>
      </c>
      <c r="S34" s="1">
        <f t="shared" si="0"/>
        <v>0</v>
      </c>
      <c r="T34" s="1">
        <f t="shared" si="1"/>
        <v>0</v>
      </c>
      <c r="U34" s="1">
        <f t="shared" si="2"/>
        <v>0</v>
      </c>
      <c r="V34" s="1">
        <f t="shared" si="3"/>
        <v>0</v>
      </c>
      <c r="W34" s="1">
        <f t="shared" si="4"/>
        <v>0</v>
      </c>
      <c r="X34" s="1">
        <f t="shared" si="5"/>
        <v>0</v>
      </c>
      <c r="Y34" s="1">
        <f t="shared" si="6"/>
        <v>0</v>
      </c>
      <c r="Z34" s="1">
        <f t="shared" si="7"/>
        <v>0</v>
      </c>
      <c r="AA34" s="1">
        <f t="shared" si="8"/>
        <v>0</v>
      </c>
      <c r="AB34" s="1" t="str">
        <f t="shared" si="9"/>
        <v/>
      </c>
    </row>
    <row r="35" spans="3:28" ht="79.5" customHeight="1">
      <c r="C35" s="45" t="s">
        <v>923</v>
      </c>
      <c r="D35" s="223" t="s">
        <v>45</v>
      </c>
      <c r="E35" s="224"/>
      <c r="F35" s="45" t="s">
        <v>949</v>
      </c>
      <c r="G35" s="220" t="s">
        <v>663</v>
      </c>
      <c r="H35" s="221"/>
      <c r="I35" s="221"/>
      <c r="J35" s="221"/>
      <c r="K35" s="222"/>
      <c r="L35" s="62"/>
      <c r="M35" s="62"/>
      <c r="N35" s="62"/>
      <c r="O35" s="63">
        <v>3</v>
      </c>
      <c r="P35" s="63">
        <v>2</v>
      </c>
      <c r="S35" s="1">
        <f t="shared" si="0"/>
        <v>0</v>
      </c>
      <c r="T35" s="1">
        <f t="shared" si="1"/>
        <v>0</v>
      </c>
      <c r="U35" s="1">
        <f t="shared" si="2"/>
        <v>0</v>
      </c>
      <c r="V35" s="1">
        <f t="shared" si="3"/>
        <v>0</v>
      </c>
      <c r="W35" s="1">
        <f t="shared" si="4"/>
        <v>0</v>
      </c>
      <c r="X35" s="1">
        <f t="shared" si="5"/>
        <v>0</v>
      </c>
      <c r="Y35" s="1">
        <f t="shared" si="6"/>
        <v>0</v>
      </c>
      <c r="Z35" s="1">
        <f t="shared" si="7"/>
        <v>0</v>
      </c>
      <c r="AA35" s="1">
        <f t="shared" si="8"/>
        <v>0</v>
      </c>
      <c r="AB35" s="1" t="str">
        <f t="shared" si="9"/>
        <v/>
      </c>
    </row>
    <row r="36" spans="3:28" ht="60.75" customHeight="1">
      <c r="C36" s="45" t="s">
        <v>923</v>
      </c>
      <c r="D36" s="223" t="s">
        <v>45</v>
      </c>
      <c r="E36" s="224"/>
      <c r="F36" s="45" t="s">
        <v>950</v>
      </c>
      <c r="G36" s="220" t="s">
        <v>665</v>
      </c>
      <c r="H36" s="221"/>
      <c r="I36" s="221"/>
      <c r="J36" s="221"/>
      <c r="K36" s="222"/>
      <c r="L36" s="62"/>
      <c r="M36" s="62"/>
      <c r="N36" s="62"/>
      <c r="O36" s="63">
        <v>3</v>
      </c>
      <c r="P36" s="63">
        <v>2</v>
      </c>
      <c r="S36" s="1">
        <f t="shared" si="0"/>
        <v>0</v>
      </c>
      <c r="T36" s="1">
        <f t="shared" si="1"/>
        <v>0</v>
      </c>
      <c r="U36" s="1">
        <f t="shared" si="2"/>
        <v>0</v>
      </c>
      <c r="V36" s="1">
        <f t="shared" si="3"/>
        <v>0</v>
      </c>
      <c r="W36" s="1">
        <f t="shared" si="4"/>
        <v>0</v>
      </c>
      <c r="X36" s="1">
        <f t="shared" si="5"/>
        <v>0</v>
      </c>
      <c r="Y36" s="1">
        <f t="shared" si="6"/>
        <v>0</v>
      </c>
      <c r="Z36" s="1">
        <f t="shared" si="7"/>
        <v>0</v>
      </c>
      <c r="AA36" s="1">
        <f t="shared" si="8"/>
        <v>0</v>
      </c>
      <c r="AB36" s="1" t="str">
        <f t="shared" si="9"/>
        <v/>
      </c>
    </row>
    <row r="37" spans="3:28" ht="75.75" customHeight="1">
      <c r="C37" s="45" t="s">
        <v>923</v>
      </c>
      <c r="D37" s="223" t="s">
        <v>45</v>
      </c>
      <c r="E37" s="224"/>
      <c r="F37" s="45" t="s">
        <v>951</v>
      </c>
      <c r="G37" s="220" t="s">
        <v>667</v>
      </c>
      <c r="H37" s="221"/>
      <c r="I37" s="221"/>
      <c r="J37" s="221"/>
      <c r="K37" s="222"/>
      <c r="L37" s="62"/>
      <c r="M37" s="62"/>
      <c r="N37" s="62"/>
      <c r="O37" s="63">
        <v>3</v>
      </c>
      <c r="P37" s="63">
        <v>2</v>
      </c>
      <c r="S37" s="1">
        <f t="shared" si="0"/>
        <v>0</v>
      </c>
      <c r="T37" s="1">
        <f t="shared" si="1"/>
        <v>0</v>
      </c>
      <c r="U37" s="1">
        <f t="shared" si="2"/>
        <v>0</v>
      </c>
      <c r="V37" s="1">
        <f t="shared" si="3"/>
        <v>0</v>
      </c>
      <c r="W37" s="1">
        <f t="shared" si="4"/>
        <v>0</v>
      </c>
      <c r="X37" s="1">
        <f t="shared" si="5"/>
        <v>0</v>
      </c>
      <c r="Y37" s="1">
        <f t="shared" si="6"/>
        <v>0</v>
      </c>
      <c r="Z37" s="1">
        <f t="shared" si="7"/>
        <v>0</v>
      </c>
      <c r="AA37" s="1">
        <f t="shared" si="8"/>
        <v>0</v>
      </c>
      <c r="AB37" s="1" t="str">
        <f t="shared" si="9"/>
        <v/>
      </c>
    </row>
    <row r="38" spans="3:28" ht="56.25" customHeight="1">
      <c r="C38" s="45" t="s">
        <v>923</v>
      </c>
      <c r="D38" s="223" t="s">
        <v>45</v>
      </c>
      <c r="E38" s="224"/>
      <c r="F38" s="45" t="s">
        <v>952</v>
      </c>
      <c r="G38" s="220" t="s">
        <v>669</v>
      </c>
      <c r="H38" s="221"/>
      <c r="I38" s="221"/>
      <c r="J38" s="221"/>
      <c r="K38" s="222"/>
      <c r="L38" s="62"/>
      <c r="M38" s="62"/>
      <c r="N38" s="62"/>
      <c r="O38" s="63">
        <v>3</v>
      </c>
      <c r="P38" s="63">
        <v>2</v>
      </c>
      <c r="S38" s="1">
        <f t="shared" si="0"/>
        <v>0</v>
      </c>
      <c r="T38" s="1">
        <f t="shared" si="1"/>
        <v>0</v>
      </c>
      <c r="U38" s="1">
        <f t="shared" si="2"/>
        <v>0</v>
      </c>
      <c r="V38" s="1">
        <f t="shared" si="3"/>
        <v>0</v>
      </c>
      <c r="W38" s="1">
        <f t="shared" si="4"/>
        <v>0</v>
      </c>
      <c r="X38" s="1">
        <f t="shared" si="5"/>
        <v>0</v>
      </c>
      <c r="Y38" s="1">
        <f t="shared" si="6"/>
        <v>0</v>
      </c>
      <c r="Z38" s="1">
        <f t="shared" si="7"/>
        <v>0</v>
      </c>
      <c r="AA38" s="1">
        <f t="shared" si="8"/>
        <v>0</v>
      </c>
      <c r="AB38" s="1" t="str">
        <f t="shared" si="9"/>
        <v/>
      </c>
    </row>
    <row r="39" spans="3:28" ht="54.75" customHeight="1">
      <c r="C39" s="45" t="s">
        <v>923</v>
      </c>
      <c r="D39" s="223" t="s">
        <v>45</v>
      </c>
      <c r="E39" s="224"/>
      <c r="F39" s="45" t="s">
        <v>953</v>
      </c>
      <c r="G39" s="220" t="s">
        <v>954</v>
      </c>
      <c r="H39" s="221"/>
      <c r="I39" s="221"/>
      <c r="J39" s="221"/>
      <c r="K39" s="222"/>
      <c r="L39" s="62"/>
      <c r="M39" s="62"/>
      <c r="N39" s="62"/>
      <c r="O39" s="63">
        <v>3</v>
      </c>
      <c r="P39" s="63">
        <v>2</v>
      </c>
      <c r="S39" s="1">
        <f t="shared" si="0"/>
        <v>0</v>
      </c>
      <c r="T39" s="1">
        <f t="shared" si="1"/>
        <v>0</v>
      </c>
      <c r="U39" s="1">
        <f t="shared" si="2"/>
        <v>0</v>
      </c>
      <c r="V39" s="1">
        <f t="shared" si="3"/>
        <v>0</v>
      </c>
      <c r="W39" s="1">
        <f t="shared" si="4"/>
        <v>0</v>
      </c>
      <c r="X39" s="1">
        <f t="shared" si="5"/>
        <v>0</v>
      </c>
      <c r="Y39" s="1">
        <f t="shared" si="6"/>
        <v>0</v>
      </c>
      <c r="Z39" s="1">
        <f t="shared" si="7"/>
        <v>0</v>
      </c>
      <c r="AA39" s="1">
        <f t="shared" si="8"/>
        <v>0</v>
      </c>
      <c r="AB39" s="1" t="str">
        <f t="shared" si="9"/>
        <v/>
      </c>
    </row>
    <row r="40" spans="3:28" ht="81.75" customHeight="1">
      <c r="C40" s="45" t="s">
        <v>923</v>
      </c>
      <c r="D40" s="223" t="s">
        <v>45</v>
      </c>
      <c r="E40" s="224"/>
      <c r="F40" s="45" t="s">
        <v>955</v>
      </c>
      <c r="G40" s="220" t="s">
        <v>956</v>
      </c>
      <c r="H40" s="221"/>
      <c r="I40" s="221"/>
      <c r="J40" s="221"/>
      <c r="K40" s="222"/>
      <c r="L40" s="62"/>
      <c r="M40" s="62"/>
      <c r="N40" s="62"/>
      <c r="O40" s="63">
        <v>3</v>
      </c>
      <c r="P40" s="63">
        <v>2</v>
      </c>
      <c r="S40" s="1">
        <f t="shared" si="0"/>
        <v>0</v>
      </c>
      <c r="T40" s="1">
        <f t="shared" si="1"/>
        <v>0</v>
      </c>
      <c r="U40" s="1">
        <f t="shared" si="2"/>
        <v>0</v>
      </c>
      <c r="V40" s="1">
        <f t="shared" si="3"/>
        <v>0</v>
      </c>
      <c r="W40" s="1">
        <f t="shared" si="4"/>
        <v>0</v>
      </c>
      <c r="X40" s="1">
        <f t="shared" si="5"/>
        <v>0</v>
      </c>
      <c r="Y40" s="1">
        <f t="shared" si="6"/>
        <v>0</v>
      </c>
      <c r="Z40" s="1">
        <f t="shared" si="7"/>
        <v>0</v>
      </c>
      <c r="AA40" s="1">
        <f t="shared" si="8"/>
        <v>0</v>
      </c>
      <c r="AB40" s="1" t="str">
        <f t="shared" si="9"/>
        <v/>
      </c>
    </row>
    <row r="41" spans="3:28" ht="87.75" customHeight="1">
      <c r="C41" s="45" t="s">
        <v>923</v>
      </c>
      <c r="D41" s="223" t="s">
        <v>45</v>
      </c>
      <c r="E41" s="224"/>
      <c r="F41" s="45" t="s">
        <v>957</v>
      </c>
      <c r="G41" s="220" t="s">
        <v>958</v>
      </c>
      <c r="H41" s="221"/>
      <c r="I41" s="221"/>
      <c r="J41" s="221"/>
      <c r="K41" s="222"/>
      <c r="L41" s="62"/>
      <c r="M41" s="62"/>
      <c r="N41" s="62"/>
      <c r="O41" s="63">
        <v>3</v>
      </c>
      <c r="P41" s="63">
        <v>2</v>
      </c>
      <c r="S41" s="1">
        <f t="shared" si="0"/>
        <v>0</v>
      </c>
      <c r="T41" s="1">
        <f t="shared" si="1"/>
        <v>0</v>
      </c>
      <c r="U41" s="1">
        <f t="shared" si="2"/>
        <v>0</v>
      </c>
      <c r="V41" s="1">
        <f t="shared" si="3"/>
        <v>0</v>
      </c>
      <c r="W41" s="1">
        <f t="shared" si="4"/>
        <v>0</v>
      </c>
      <c r="X41" s="1">
        <f t="shared" si="5"/>
        <v>0</v>
      </c>
      <c r="Y41" s="1">
        <f t="shared" si="6"/>
        <v>0</v>
      </c>
      <c r="Z41" s="1">
        <f t="shared" si="7"/>
        <v>0</v>
      </c>
      <c r="AA41" s="1">
        <f t="shared" si="8"/>
        <v>0</v>
      </c>
      <c r="AB41" s="1" t="str">
        <f t="shared" si="9"/>
        <v/>
      </c>
    </row>
    <row r="42" spans="3:28" ht="94.5" customHeight="1">
      <c r="C42" s="45" t="s">
        <v>923</v>
      </c>
      <c r="D42" s="223" t="s">
        <v>45</v>
      </c>
      <c r="E42" s="224"/>
      <c r="F42" s="45" t="s">
        <v>959</v>
      </c>
      <c r="G42" s="220" t="s">
        <v>960</v>
      </c>
      <c r="H42" s="221"/>
      <c r="I42" s="221"/>
      <c r="J42" s="221"/>
      <c r="K42" s="222"/>
      <c r="L42" s="62"/>
      <c r="M42" s="62"/>
      <c r="N42" s="62"/>
      <c r="O42" s="63">
        <v>3</v>
      </c>
      <c r="P42" s="63">
        <v>2</v>
      </c>
      <c r="S42" s="1">
        <f t="shared" si="0"/>
        <v>0</v>
      </c>
      <c r="T42" s="1">
        <f t="shared" si="1"/>
        <v>0</v>
      </c>
      <c r="U42" s="1">
        <f t="shared" si="2"/>
        <v>0</v>
      </c>
      <c r="V42" s="1">
        <f t="shared" si="3"/>
        <v>0</v>
      </c>
      <c r="W42" s="1">
        <f t="shared" si="4"/>
        <v>0</v>
      </c>
      <c r="X42" s="1">
        <f t="shared" si="5"/>
        <v>0</v>
      </c>
      <c r="Y42" s="1">
        <f t="shared" si="6"/>
        <v>0</v>
      </c>
      <c r="Z42" s="1">
        <f t="shared" si="7"/>
        <v>0</v>
      </c>
      <c r="AA42" s="1">
        <f t="shared" si="8"/>
        <v>0</v>
      </c>
      <c r="AB42" s="1" t="str">
        <f t="shared" si="9"/>
        <v/>
      </c>
    </row>
    <row r="43" spans="3:28" ht="247.5" customHeight="1">
      <c r="C43" s="45" t="s">
        <v>923</v>
      </c>
      <c r="D43" s="223" t="s">
        <v>45</v>
      </c>
      <c r="E43" s="224"/>
      <c r="F43" s="45" t="s">
        <v>961</v>
      </c>
      <c r="G43" s="220" t="s">
        <v>962</v>
      </c>
      <c r="H43" s="221"/>
      <c r="I43" s="221"/>
      <c r="J43" s="221"/>
      <c r="K43" s="222"/>
      <c r="L43" s="62"/>
      <c r="M43" s="62"/>
      <c r="N43" s="62"/>
      <c r="O43" s="63">
        <v>3</v>
      </c>
      <c r="P43" s="63">
        <v>2</v>
      </c>
      <c r="S43" s="1">
        <f t="shared" si="0"/>
        <v>0</v>
      </c>
      <c r="T43" s="1">
        <f t="shared" si="1"/>
        <v>0</v>
      </c>
      <c r="U43" s="1">
        <f t="shared" si="2"/>
        <v>0</v>
      </c>
      <c r="V43" s="1">
        <f t="shared" si="3"/>
        <v>0</v>
      </c>
      <c r="W43" s="1">
        <f t="shared" si="4"/>
        <v>0</v>
      </c>
      <c r="X43" s="1">
        <f t="shared" si="5"/>
        <v>0</v>
      </c>
      <c r="Y43" s="1">
        <f t="shared" si="6"/>
        <v>0</v>
      </c>
      <c r="Z43" s="1">
        <f t="shared" si="7"/>
        <v>0</v>
      </c>
      <c r="AA43" s="1">
        <f t="shared" si="8"/>
        <v>0</v>
      </c>
      <c r="AB43" s="1" t="str">
        <f t="shared" si="9"/>
        <v/>
      </c>
    </row>
    <row r="44" spans="3:28" ht="194.25" customHeight="1">
      <c r="C44" s="45" t="s">
        <v>923</v>
      </c>
      <c r="D44" s="223" t="s">
        <v>45</v>
      </c>
      <c r="E44" s="224"/>
      <c r="F44" s="45" t="s">
        <v>963</v>
      </c>
      <c r="G44" s="220" t="s">
        <v>964</v>
      </c>
      <c r="H44" s="221"/>
      <c r="I44" s="221"/>
      <c r="J44" s="221"/>
      <c r="K44" s="222"/>
      <c r="L44" s="62"/>
      <c r="M44" s="62"/>
      <c r="N44" s="62"/>
      <c r="O44" s="63">
        <v>3</v>
      </c>
      <c r="P44" s="63">
        <v>2</v>
      </c>
      <c r="S44" s="1">
        <f t="shared" si="0"/>
        <v>0</v>
      </c>
      <c r="T44" s="1">
        <f t="shared" si="1"/>
        <v>0</v>
      </c>
      <c r="U44" s="1">
        <f t="shared" si="2"/>
        <v>0</v>
      </c>
      <c r="V44" s="1">
        <f t="shared" si="3"/>
        <v>0</v>
      </c>
      <c r="W44" s="1">
        <f t="shared" si="4"/>
        <v>0</v>
      </c>
      <c r="X44" s="1">
        <f t="shared" si="5"/>
        <v>0</v>
      </c>
      <c r="Y44" s="1">
        <f t="shared" si="6"/>
        <v>0</v>
      </c>
      <c r="Z44" s="1">
        <f t="shared" si="7"/>
        <v>0</v>
      </c>
      <c r="AA44" s="1">
        <f t="shared" si="8"/>
        <v>0</v>
      </c>
      <c r="AB44" s="1" t="str">
        <f t="shared" si="9"/>
        <v/>
      </c>
    </row>
    <row r="45" spans="3:28" ht="256.5" customHeight="1">
      <c r="C45" s="45" t="s">
        <v>923</v>
      </c>
      <c r="D45" s="223" t="s">
        <v>45</v>
      </c>
      <c r="E45" s="224"/>
      <c r="F45" s="45" t="s">
        <v>965</v>
      </c>
      <c r="G45" s="220" t="s">
        <v>966</v>
      </c>
      <c r="H45" s="221"/>
      <c r="I45" s="221"/>
      <c r="J45" s="221"/>
      <c r="K45" s="222"/>
      <c r="L45" s="62"/>
      <c r="M45" s="62"/>
      <c r="N45" s="62"/>
      <c r="O45" s="63">
        <v>3</v>
      </c>
      <c r="P45" s="63">
        <v>2</v>
      </c>
      <c r="S45" s="1">
        <f t="shared" si="0"/>
        <v>0</v>
      </c>
      <c r="T45" s="1">
        <f t="shared" si="1"/>
        <v>0</v>
      </c>
      <c r="U45" s="1">
        <f t="shared" si="2"/>
        <v>0</v>
      </c>
      <c r="V45" s="1">
        <f t="shared" si="3"/>
        <v>0</v>
      </c>
      <c r="W45" s="1">
        <f t="shared" si="4"/>
        <v>0</v>
      </c>
      <c r="X45" s="1">
        <f t="shared" si="5"/>
        <v>0</v>
      </c>
      <c r="Y45" s="1">
        <f t="shared" si="6"/>
        <v>0</v>
      </c>
      <c r="Z45" s="1">
        <f t="shared" si="7"/>
        <v>0</v>
      </c>
      <c r="AA45" s="1">
        <f t="shared" si="8"/>
        <v>0</v>
      </c>
      <c r="AB45" s="1" t="str">
        <f t="shared" si="9"/>
        <v/>
      </c>
    </row>
    <row r="46" spans="3:28" ht="151.5" customHeight="1">
      <c r="C46" s="45" t="s">
        <v>923</v>
      </c>
      <c r="D46" s="223" t="s">
        <v>45</v>
      </c>
      <c r="E46" s="224"/>
      <c r="F46" s="45" t="s">
        <v>967</v>
      </c>
      <c r="G46" s="220" t="s">
        <v>968</v>
      </c>
      <c r="H46" s="221"/>
      <c r="I46" s="221"/>
      <c r="J46" s="221"/>
      <c r="K46" s="222"/>
      <c r="L46" s="62"/>
      <c r="M46" s="62"/>
      <c r="N46" s="62"/>
      <c r="O46" s="63">
        <v>3</v>
      </c>
      <c r="P46" s="63">
        <v>2</v>
      </c>
      <c r="S46" s="1">
        <f t="shared" si="0"/>
        <v>0</v>
      </c>
      <c r="T46" s="1">
        <f t="shared" si="1"/>
        <v>0</v>
      </c>
      <c r="U46" s="1">
        <f t="shared" si="2"/>
        <v>0</v>
      </c>
      <c r="V46" s="1">
        <f t="shared" si="3"/>
        <v>0</v>
      </c>
      <c r="W46" s="1">
        <f t="shared" si="4"/>
        <v>0</v>
      </c>
      <c r="X46" s="1">
        <f t="shared" si="5"/>
        <v>0</v>
      </c>
      <c r="Y46" s="1">
        <f t="shared" si="6"/>
        <v>0</v>
      </c>
      <c r="Z46" s="1">
        <f t="shared" si="7"/>
        <v>0</v>
      </c>
      <c r="AA46" s="1">
        <f t="shared" si="8"/>
        <v>0</v>
      </c>
      <c r="AB46" s="1" t="str">
        <f t="shared" si="9"/>
        <v/>
      </c>
    </row>
    <row r="47" spans="3:28" ht="108" customHeight="1">
      <c r="C47" s="45" t="s">
        <v>923</v>
      </c>
      <c r="D47" s="223" t="s">
        <v>45</v>
      </c>
      <c r="E47" s="224"/>
      <c r="F47" s="45" t="s">
        <v>969</v>
      </c>
      <c r="G47" s="220" t="s">
        <v>970</v>
      </c>
      <c r="H47" s="221"/>
      <c r="I47" s="221"/>
      <c r="J47" s="221"/>
      <c r="K47" s="222"/>
      <c r="L47" s="62"/>
      <c r="M47" s="62"/>
      <c r="N47" s="62"/>
      <c r="O47" s="63">
        <v>3</v>
      </c>
      <c r="P47" s="63">
        <v>2</v>
      </c>
      <c r="S47" s="1">
        <f t="shared" si="0"/>
        <v>0</v>
      </c>
      <c r="T47" s="1">
        <f t="shared" si="1"/>
        <v>0</v>
      </c>
      <c r="U47" s="1">
        <f t="shared" si="2"/>
        <v>0</v>
      </c>
      <c r="V47" s="1">
        <f t="shared" si="3"/>
        <v>0</v>
      </c>
      <c r="W47" s="1">
        <f t="shared" si="4"/>
        <v>0</v>
      </c>
      <c r="X47" s="1">
        <f t="shared" si="5"/>
        <v>0</v>
      </c>
      <c r="Y47" s="1">
        <f t="shared" si="6"/>
        <v>0</v>
      </c>
      <c r="Z47" s="1">
        <f t="shared" si="7"/>
        <v>0</v>
      </c>
      <c r="AA47" s="1">
        <f t="shared" si="8"/>
        <v>0</v>
      </c>
      <c r="AB47" s="1" t="str">
        <f t="shared" si="9"/>
        <v/>
      </c>
    </row>
    <row r="48" spans="3:28" ht="126.75" customHeight="1">
      <c r="C48" s="45" t="s">
        <v>923</v>
      </c>
      <c r="D48" s="223" t="s">
        <v>45</v>
      </c>
      <c r="E48" s="224"/>
      <c r="F48" s="45" t="s">
        <v>971</v>
      </c>
      <c r="G48" s="220" t="s">
        <v>972</v>
      </c>
      <c r="H48" s="221"/>
      <c r="I48" s="221"/>
      <c r="J48" s="221"/>
      <c r="K48" s="222"/>
      <c r="L48" s="62"/>
      <c r="M48" s="62"/>
      <c r="N48" s="62"/>
      <c r="O48" s="63">
        <v>3</v>
      </c>
      <c r="P48" s="63">
        <v>2</v>
      </c>
      <c r="S48" s="1">
        <f t="shared" si="0"/>
        <v>0</v>
      </c>
      <c r="T48" s="1">
        <f t="shared" si="1"/>
        <v>0</v>
      </c>
      <c r="U48" s="1">
        <f t="shared" si="2"/>
        <v>0</v>
      </c>
      <c r="V48" s="1">
        <f t="shared" si="3"/>
        <v>0</v>
      </c>
      <c r="W48" s="1">
        <f t="shared" si="4"/>
        <v>0</v>
      </c>
      <c r="X48" s="1">
        <f t="shared" si="5"/>
        <v>0</v>
      </c>
      <c r="Y48" s="1">
        <f t="shared" si="6"/>
        <v>0</v>
      </c>
      <c r="Z48" s="1">
        <f t="shared" si="7"/>
        <v>0</v>
      </c>
      <c r="AA48" s="1">
        <f t="shared" si="8"/>
        <v>0</v>
      </c>
      <c r="AB48" s="1" t="str">
        <f t="shared" si="9"/>
        <v/>
      </c>
    </row>
    <row r="49" spans="3:28" ht="132" customHeight="1">
      <c r="C49" s="45" t="s">
        <v>923</v>
      </c>
      <c r="D49" s="223" t="s">
        <v>45</v>
      </c>
      <c r="E49" s="224"/>
      <c r="F49" s="45" t="s">
        <v>973</v>
      </c>
      <c r="G49" s="220" t="s">
        <v>972</v>
      </c>
      <c r="H49" s="221"/>
      <c r="I49" s="221"/>
      <c r="J49" s="221"/>
      <c r="K49" s="222"/>
      <c r="L49" s="62"/>
      <c r="M49" s="62"/>
      <c r="N49" s="62"/>
      <c r="O49" s="63">
        <v>3</v>
      </c>
      <c r="P49" s="63">
        <v>2</v>
      </c>
      <c r="S49" s="1">
        <f t="shared" si="0"/>
        <v>0</v>
      </c>
      <c r="T49" s="1">
        <f t="shared" si="1"/>
        <v>0</v>
      </c>
      <c r="U49" s="1">
        <f t="shared" si="2"/>
        <v>0</v>
      </c>
      <c r="V49" s="1">
        <f t="shared" si="3"/>
        <v>0</v>
      </c>
      <c r="W49" s="1">
        <f t="shared" si="4"/>
        <v>0</v>
      </c>
      <c r="X49" s="1">
        <f t="shared" si="5"/>
        <v>0</v>
      </c>
      <c r="Y49" s="1">
        <f t="shared" si="6"/>
        <v>0</v>
      </c>
      <c r="Z49" s="1">
        <f t="shared" si="7"/>
        <v>0</v>
      </c>
      <c r="AA49" s="1">
        <f t="shared" si="8"/>
        <v>0</v>
      </c>
      <c r="AB49" s="1" t="str">
        <f t="shared" si="9"/>
        <v/>
      </c>
    </row>
    <row r="50" spans="3:28" ht="81" customHeight="1">
      <c r="C50" s="45" t="s">
        <v>923</v>
      </c>
      <c r="D50" s="223" t="s">
        <v>45</v>
      </c>
      <c r="E50" s="224"/>
      <c r="F50" s="45" t="s">
        <v>974</v>
      </c>
      <c r="G50" s="220" t="s">
        <v>87</v>
      </c>
      <c r="H50" s="221"/>
      <c r="I50" s="221"/>
      <c r="J50" s="221"/>
      <c r="K50" s="222"/>
      <c r="L50" s="62"/>
      <c r="M50" s="62"/>
      <c r="N50" s="62"/>
      <c r="O50" s="63">
        <v>3</v>
      </c>
      <c r="P50" s="63">
        <v>2</v>
      </c>
      <c r="S50" s="1">
        <f t="shared" si="0"/>
        <v>0</v>
      </c>
      <c r="T50" s="1">
        <f t="shared" si="1"/>
        <v>0</v>
      </c>
      <c r="U50" s="1">
        <f t="shared" si="2"/>
        <v>0</v>
      </c>
      <c r="V50" s="1">
        <f t="shared" si="3"/>
        <v>0</v>
      </c>
      <c r="W50" s="1">
        <f t="shared" si="4"/>
        <v>0</v>
      </c>
      <c r="X50" s="1">
        <f t="shared" si="5"/>
        <v>0</v>
      </c>
      <c r="Y50" s="1">
        <f t="shared" si="6"/>
        <v>0</v>
      </c>
      <c r="Z50" s="1">
        <f t="shared" si="7"/>
        <v>0</v>
      </c>
      <c r="AA50" s="1">
        <f t="shared" si="8"/>
        <v>0</v>
      </c>
      <c r="AB50" s="1" t="str">
        <f t="shared" si="9"/>
        <v/>
      </c>
    </row>
    <row r="51" spans="3:28" ht="79.5" customHeight="1">
      <c r="C51" s="45" t="s">
        <v>923</v>
      </c>
      <c r="D51" s="223" t="s">
        <v>45</v>
      </c>
      <c r="E51" s="224"/>
      <c r="F51" s="45" t="s">
        <v>975</v>
      </c>
      <c r="G51" s="220" t="s">
        <v>91</v>
      </c>
      <c r="H51" s="221"/>
      <c r="I51" s="221"/>
      <c r="J51" s="221"/>
      <c r="K51" s="222"/>
      <c r="L51" s="62"/>
      <c r="M51" s="62"/>
      <c r="N51" s="62"/>
      <c r="O51" s="63">
        <v>3</v>
      </c>
      <c r="P51" s="63">
        <v>2</v>
      </c>
      <c r="S51" s="1">
        <f t="shared" si="0"/>
        <v>0</v>
      </c>
      <c r="T51" s="1">
        <f t="shared" si="1"/>
        <v>0</v>
      </c>
      <c r="U51" s="1">
        <f t="shared" si="2"/>
        <v>0</v>
      </c>
      <c r="V51" s="1">
        <f t="shared" si="3"/>
        <v>0</v>
      </c>
      <c r="W51" s="1">
        <f t="shared" si="4"/>
        <v>0</v>
      </c>
      <c r="X51" s="1">
        <f t="shared" si="5"/>
        <v>0</v>
      </c>
      <c r="Y51" s="1">
        <f t="shared" si="6"/>
        <v>0</v>
      </c>
      <c r="Z51" s="1">
        <f t="shared" si="7"/>
        <v>0</v>
      </c>
      <c r="AA51" s="1">
        <f t="shared" si="8"/>
        <v>0</v>
      </c>
      <c r="AB51" s="1" t="str">
        <f t="shared" si="9"/>
        <v/>
      </c>
    </row>
    <row r="52" spans="3:28" ht="183" customHeight="1">
      <c r="C52" s="45" t="s">
        <v>923</v>
      </c>
      <c r="D52" s="223" t="s">
        <v>45</v>
      </c>
      <c r="E52" s="224"/>
      <c r="F52" s="45" t="s">
        <v>976</v>
      </c>
      <c r="G52" s="220" t="s">
        <v>977</v>
      </c>
      <c r="H52" s="221"/>
      <c r="I52" s="221"/>
      <c r="J52" s="221"/>
      <c r="K52" s="222"/>
      <c r="L52" s="62"/>
      <c r="M52" s="62"/>
      <c r="N52" s="62"/>
      <c r="O52" s="63">
        <v>3</v>
      </c>
      <c r="P52" s="63">
        <v>2</v>
      </c>
      <c r="S52" s="1">
        <f t="shared" si="0"/>
        <v>0</v>
      </c>
      <c r="T52" s="1">
        <f t="shared" si="1"/>
        <v>0</v>
      </c>
      <c r="U52" s="1">
        <f t="shared" si="2"/>
        <v>0</v>
      </c>
      <c r="V52" s="1">
        <f t="shared" si="3"/>
        <v>0</v>
      </c>
      <c r="W52" s="1">
        <f t="shared" si="4"/>
        <v>0</v>
      </c>
      <c r="X52" s="1">
        <f t="shared" si="5"/>
        <v>0</v>
      </c>
      <c r="Y52" s="1">
        <f t="shared" si="6"/>
        <v>0</v>
      </c>
      <c r="Z52" s="1">
        <f t="shared" si="7"/>
        <v>0</v>
      </c>
      <c r="AA52" s="1">
        <f t="shared" si="8"/>
        <v>0</v>
      </c>
      <c r="AB52" s="1" t="str">
        <f t="shared" si="9"/>
        <v/>
      </c>
    </row>
    <row r="53" spans="3:28" ht="132" customHeight="1">
      <c r="C53" s="45" t="s">
        <v>923</v>
      </c>
      <c r="D53" s="223" t="s">
        <v>45</v>
      </c>
      <c r="E53" s="224"/>
      <c r="F53" s="45" t="s">
        <v>978</v>
      </c>
      <c r="G53" s="220" t="s">
        <v>979</v>
      </c>
      <c r="H53" s="221"/>
      <c r="I53" s="221"/>
      <c r="J53" s="221"/>
      <c r="K53" s="222"/>
      <c r="L53" s="62"/>
      <c r="M53" s="62"/>
      <c r="N53" s="62"/>
      <c r="O53" s="63">
        <v>3</v>
      </c>
      <c r="P53" s="63">
        <v>2</v>
      </c>
      <c r="S53" s="1">
        <f t="shared" si="0"/>
        <v>0</v>
      </c>
      <c r="T53" s="1">
        <f t="shared" si="1"/>
        <v>0</v>
      </c>
      <c r="U53" s="1">
        <f t="shared" si="2"/>
        <v>0</v>
      </c>
      <c r="V53" s="1">
        <f t="shared" si="3"/>
        <v>0</v>
      </c>
      <c r="W53" s="1">
        <f t="shared" si="4"/>
        <v>0</v>
      </c>
      <c r="X53" s="1">
        <f t="shared" si="5"/>
        <v>0</v>
      </c>
      <c r="Y53" s="1">
        <f t="shared" si="6"/>
        <v>0</v>
      </c>
      <c r="Z53" s="1">
        <f t="shared" si="7"/>
        <v>0</v>
      </c>
      <c r="AA53" s="1">
        <f t="shared" si="8"/>
        <v>0</v>
      </c>
      <c r="AB53" s="1" t="str">
        <f t="shared" si="9"/>
        <v/>
      </c>
    </row>
    <row r="54" spans="3:28" ht="156" customHeight="1">
      <c r="C54" s="45" t="s">
        <v>923</v>
      </c>
      <c r="D54" s="223" t="s">
        <v>45</v>
      </c>
      <c r="E54" s="224"/>
      <c r="F54" s="45" t="s">
        <v>980</v>
      </c>
      <c r="G54" s="220" t="s">
        <v>981</v>
      </c>
      <c r="H54" s="221"/>
      <c r="I54" s="221"/>
      <c r="J54" s="221"/>
      <c r="K54" s="222"/>
      <c r="L54" s="62"/>
      <c r="M54" s="62"/>
      <c r="N54" s="62"/>
      <c r="O54" s="63">
        <v>3</v>
      </c>
      <c r="P54" s="63">
        <v>2</v>
      </c>
      <c r="S54" s="1">
        <f t="shared" si="0"/>
        <v>0</v>
      </c>
      <c r="T54" s="1">
        <f t="shared" si="1"/>
        <v>0</v>
      </c>
      <c r="U54" s="1">
        <f t="shared" si="2"/>
        <v>0</v>
      </c>
      <c r="V54" s="1">
        <f t="shared" si="3"/>
        <v>0</v>
      </c>
      <c r="W54" s="1">
        <f t="shared" si="4"/>
        <v>0</v>
      </c>
      <c r="X54" s="1">
        <f t="shared" si="5"/>
        <v>0</v>
      </c>
      <c r="Y54" s="1">
        <f t="shared" si="6"/>
        <v>0</v>
      </c>
      <c r="Z54" s="1">
        <f t="shared" si="7"/>
        <v>0</v>
      </c>
      <c r="AA54" s="1">
        <f t="shared" si="8"/>
        <v>0</v>
      </c>
      <c r="AB54" s="1" t="str">
        <f t="shared" si="9"/>
        <v/>
      </c>
    </row>
    <row r="55" spans="3:28" ht="173.25" customHeight="1">
      <c r="C55" s="45" t="s">
        <v>923</v>
      </c>
      <c r="D55" s="223" t="s">
        <v>45</v>
      </c>
      <c r="E55" s="224"/>
      <c r="F55" s="45" t="s">
        <v>982</v>
      </c>
      <c r="G55" s="220" t="s">
        <v>983</v>
      </c>
      <c r="H55" s="221"/>
      <c r="I55" s="221"/>
      <c r="J55" s="221"/>
      <c r="K55" s="222"/>
      <c r="L55" s="62"/>
      <c r="M55" s="62"/>
      <c r="N55" s="62"/>
      <c r="O55" s="63">
        <v>3</v>
      </c>
      <c r="P55" s="63">
        <v>2</v>
      </c>
      <c r="S55" s="1">
        <f t="shared" si="0"/>
        <v>0</v>
      </c>
      <c r="T55" s="1">
        <f t="shared" si="1"/>
        <v>0</v>
      </c>
      <c r="U55" s="1">
        <f t="shared" si="2"/>
        <v>0</v>
      </c>
      <c r="V55" s="1">
        <f t="shared" si="3"/>
        <v>0</v>
      </c>
      <c r="W55" s="1">
        <f t="shared" si="4"/>
        <v>0</v>
      </c>
      <c r="X55" s="1">
        <f t="shared" si="5"/>
        <v>0</v>
      </c>
      <c r="Y55" s="1">
        <f t="shared" si="6"/>
        <v>0</v>
      </c>
      <c r="Z55" s="1">
        <f t="shared" si="7"/>
        <v>0</v>
      </c>
      <c r="AA55" s="1">
        <f t="shared" si="8"/>
        <v>0</v>
      </c>
      <c r="AB55" s="1" t="str">
        <f t="shared" si="9"/>
        <v/>
      </c>
    </row>
    <row r="56" spans="3:28" ht="153" customHeight="1">
      <c r="C56" s="45" t="s">
        <v>923</v>
      </c>
      <c r="D56" s="223" t="s">
        <v>45</v>
      </c>
      <c r="E56" s="224"/>
      <c r="F56" s="45" t="s">
        <v>984</v>
      </c>
      <c r="G56" s="220" t="s">
        <v>985</v>
      </c>
      <c r="H56" s="221"/>
      <c r="I56" s="221"/>
      <c r="J56" s="221"/>
      <c r="K56" s="222"/>
      <c r="L56" s="62"/>
      <c r="M56" s="62"/>
      <c r="N56" s="62"/>
      <c r="O56" s="63">
        <v>3</v>
      </c>
      <c r="P56" s="63">
        <v>2</v>
      </c>
      <c r="S56" s="1">
        <f t="shared" si="0"/>
        <v>0</v>
      </c>
      <c r="T56" s="1">
        <f t="shared" si="1"/>
        <v>0</v>
      </c>
      <c r="U56" s="1">
        <f t="shared" si="2"/>
        <v>0</v>
      </c>
      <c r="V56" s="1">
        <f t="shared" si="3"/>
        <v>0</v>
      </c>
      <c r="W56" s="1">
        <f t="shared" si="4"/>
        <v>0</v>
      </c>
      <c r="X56" s="1">
        <f t="shared" si="5"/>
        <v>0</v>
      </c>
      <c r="Y56" s="1">
        <f t="shared" si="6"/>
        <v>0</v>
      </c>
      <c r="Z56" s="1">
        <f t="shared" si="7"/>
        <v>0</v>
      </c>
      <c r="AA56" s="1">
        <f t="shared" si="8"/>
        <v>0</v>
      </c>
      <c r="AB56" s="1" t="str">
        <f t="shared" si="9"/>
        <v/>
      </c>
    </row>
    <row r="57" spans="3:28" ht="77.25" customHeight="1">
      <c r="C57" s="45" t="s">
        <v>923</v>
      </c>
      <c r="D57" s="223" t="s">
        <v>45</v>
      </c>
      <c r="E57" s="224"/>
      <c r="F57" s="45" t="s">
        <v>986</v>
      </c>
      <c r="G57" s="220" t="s">
        <v>987</v>
      </c>
      <c r="H57" s="221"/>
      <c r="I57" s="221"/>
      <c r="J57" s="221"/>
      <c r="K57" s="222"/>
      <c r="L57" s="62"/>
      <c r="M57" s="62"/>
      <c r="N57" s="62"/>
      <c r="O57" s="63">
        <v>3</v>
      </c>
      <c r="P57" s="63">
        <v>2</v>
      </c>
      <c r="S57" s="1">
        <f t="shared" si="0"/>
        <v>0</v>
      </c>
      <c r="T57" s="1">
        <f t="shared" si="1"/>
        <v>0</v>
      </c>
      <c r="U57" s="1">
        <f t="shared" si="2"/>
        <v>0</v>
      </c>
      <c r="V57" s="1">
        <f t="shared" si="3"/>
        <v>0</v>
      </c>
      <c r="W57" s="1">
        <f t="shared" si="4"/>
        <v>0</v>
      </c>
      <c r="X57" s="1">
        <f t="shared" si="5"/>
        <v>0</v>
      </c>
      <c r="Y57" s="1">
        <f t="shared" si="6"/>
        <v>0</v>
      </c>
      <c r="Z57" s="1">
        <f t="shared" si="7"/>
        <v>0</v>
      </c>
      <c r="AA57" s="1">
        <f t="shared" si="8"/>
        <v>0</v>
      </c>
      <c r="AB57" s="1" t="str">
        <f t="shared" si="9"/>
        <v/>
      </c>
    </row>
    <row r="58" spans="3:28" ht="171" customHeight="1">
      <c r="C58" s="45" t="s">
        <v>923</v>
      </c>
      <c r="D58" s="223" t="s">
        <v>45</v>
      </c>
      <c r="E58" s="224"/>
      <c r="F58" s="45" t="s">
        <v>988</v>
      </c>
      <c r="G58" s="220" t="s">
        <v>989</v>
      </c>
      <c r="H58" s="221"/>
      <c r="I58" s="221"/>
      <c r="J58" s="221"/>
      <c r="K58" s="222"/>
      <c r="L58" s="62"/>
      <c r="M58" s="62"/>
      <c r="N58" s="62"/>
      <c r="O58" s="63">
        <v>3</v>
      </c>
      <c r="P58" s="63">
        <v>2</v>
      </c>
      <c r="S58" s="1">
        <f t="shared" si="0"/>
        <v>0</v>
      </c>
      <c r="T58" s="1">
        <f t="shared" si="1"/>
        <v>0</v>
      </c>
      <c r="U58" s="1">
        <f t="shared" si="2"/>
        <v>0</v>
      </c>
      <c r="V58" s="1">
        <f t="shared" si="3"/>
        <v>0</v>
      </c>
      <c r="W58" s="1">
        <f t="shared" si="4"/>
        <v>0</v>
      </c>
      <c r="X58" s="1">
        <f t="shared" si="5"/>
        <v>0</v>
      </c>
      <c r="Y58" s="1">
        <f t="shared" si="6"/>
        <v>0</v>
      </c>
      <c r="Z58" s="1">
        <f t="shared" si="7"/>
        <v>0</v>
      </c>
      <c r="AA58" s="1">
        <f t="shared" si="8"/>
        <v>0</v>
      </c>
      <c r="AB58" s="1" t="str">
        <f t="shared" si="9"/>
        <v/>
      </c>
    </row>
    <row r="59" spans="3:28" ht="149.25" customHeight="1">
      <c r="C59" s="45" t="s">
        <v>923</v>
      </c>
      <c r="D59" s="223" t="s">
        <v>45</v>
      </c>
      <c r="E59" s="224"/>
      <c r="F59" s="45" t="s">
        <v>990</v>
      </c>
      <c r="G59" s="220" t="s">
        <v>991</v>
      </c>
      <c r="H59" s="221"/>
      <c r="I59" s="221"/>
      <c r="J59" s="221"/>
      <c r="K59" s="222"/>
      <c r="L59" s="62"/>
      <c r="M59" s="62"/>
      <c r="N59" s="62"/>
      <c r="O59" s="63">
        <v>3</v>
      </c>
      <c r="P59" s="63">
        <v>2</v>
      </c>
      <c r="S59" s="1">
        <f t="shared" si="0"/>
        <v>0</v>
      </c>
      <c r="T59" s="1">
        <f t="shared" si="1"/>
        <v>0</v>
      </c>
      <c r="U59" s="1">
        <f t="shared" si="2"/>
        <v>0</v>
      </c>
      <c r="V59" s="1">
        <f t="shared" si="3"/>
        <v>0</v>
      </c>
      <c r="W59" s="1">
        <f t="shared" si="4"/>
        <v>0</v>
      </c>
      <c r="X59" s="1">
        <f t="shared" si="5"/>
        <v>0</v>
      </c>
      <c r="Y59" s="1">
        <f t="shared" si="6"/>
        <v>0</v>
      </c>
      <c r="Z59" s="1">
        <f t="shared" si="7"/>
        <v>0</v>
      </c>
      <c r="AA59" s="1">
        <f t="shared" si="8"/>
        <v>0</v>
      </c>
      <c r="AB59" s="1" t="str">
        <f t="shared" si="9"/>
        <v/>
      </c>
    </row>
    <row r="60" spans="3:28" ht="53.25" customHeight="1">
      <c r="C60" s="45" t="s">
        <v>923</v>
      </c>
      <c r="D60" s="223" t="s">
        <v>45</v>
      </c>
      <c r="E60" s="224"/>
      <c r="F60" s="45" t="s">
        <v>992</v>
      </c>
      <c r="G60" s="220" t="s">
        <v>699</v>
      </c>
      <c r="H60" s="221"/>
      <c r="I60" s="221"/>
      <c r="J60" s="221"/>
      <c r="K60" s="222"/>
      <c r="L60" s="62"/>
      <c r="M60" s="62"/>
      <c r="N60" s="62"/>
      <c r="O60" s="63">
        <v>3</v>
      </c>
      <c r="P60" s="63">
        <v>2</v>
      </c>
      <c r="S60" s="1">
        <f t="shared" si="0"/>
        <v>0</v>
      </c>
      <c r="T60" s="1">
        <f t="shared" si="1"/>
        <v>0</v>
      </c>
      <c r="U60" s="1">
        <f t="shared" si="2"/>
        <v>0</v>
      </c>
      <c r="V60" s="1">
        <f t="shared" si="3"/>
        <v>0</v>
      </c>
      <c r="W60" s="1">
        <f t="shared" si="4"/>
        <v>0</v>
      </c>
      <c r="X60" s="1">
        <f t="shared" si="5"/>
        <v>0</v>
      </c>
      <c r="Y60" s="1">
        <f t="shared" si="6"/>
        <v>0</v>
      </c>
      <c r="Z60" s="1">
        <f t="shared" si="7"/>
        <v>0</v>
      </c>
      <c r="AA60" s="1">
        <f t="shared" si="8"/>
        <v>0</v>
      </c>
      <c r="AB60" s="1" t="str">
        <f t="shared" si="9"/>
        <v/>
      </c>
    </row>
    <row r="61" spans="3:28" ht="107.25" customHeight="1">
      <c r="C61" s="45" t="s">
        <v>923</v>
      </c>
      <c r="D61" s="223" t="s">
        <v>874</v>
      </c>
      <c r="E61" s="224"/>
      <c r="F61" s="45" t="s">
        <v>993</v>
      </c>
      <c r="G61" s="220" t="s">
        <v>876</v>
      </c>
      <c r="H61" s="221"/>
      <c r="I61" s="221"/>
      <c r="J61" s="221"/>
      <c r="K61" s="222"/>
      <c r="L61" s="62"/>
      <c r="M61" s="62"/>
      <c r="N61" s="62"/>
      <c r="O61" s="63">
        <v>3</v>
      </c>
      <c r="P61" s="63">
        <v>2</v>
      </c>
      <c r="S61" s="1">
        <f t="shared" si="0"/>
        <v>0</v>
      </c>
      <c r="T61" s="1">
        <f t="shared" si="1"/>
        <v>0</v>
      </c>
      <c r="U61" s="1">
        <f t="shared" si="2"/>
        <v>0</v>
      </c>
      <c r="V61" s="1">
        <f t="shared" si="3"/>
        <v>0</v>
      </c>
      <c r="W61" s="1">
        <f t="shared" si="4"/>
        <v>0</v>
      </c>
      <c r="X61" s="1">
        <f t="shared" si="5"/>
        <v>0</v>
      </c>
      <c r="Y61" s="1">
        <f t="shared" si="6"/>
        <v>0</v>
      </c>
      <c r="Z61" s="1">
        <f t="shared" si="7"/>
        <v>0</v>
      </c>
      <c r="AA61" s="1">
        <f t="shared" si="8"/>
        <v>0</v>
      </c>
      <c r="AB61" s="1" t="str">
        <f t="shared" si="9"/>
        <v/>
      </c>
    </row>
    <row r="62" spans="3:28" ht="111" customHeight="1">
      <c r="C62" s="45" t="s">
        <v>923</v>
      </c>
      <c r="D62" s="223" t="s">
        <v>874</v>
      </c>
      <c r="E62" s="224"/>
      <c r="F62" s="45" t="s">
        <v>994</v>
      </c>
      <c r="G62" s="220" t="s">
        <v>878</v>
      </c>
      <c r="H62" s="221"/>
      <c r="I62" s="221"/>
      <c r="J62" s="221"/>
      <c r="K62" s="222"/>
      <c r="L62" s="62"/>
      <c r="M62" s="62"/>
      <c r="N62" s="62"/>
      <c r="O62" s="63">
        <v>3</v>
      </c>
      <c r="P62" s="63">
        <v>2</v>
      </c>
      <c r="S62" s="1">
        <f t="shared" si="0"/>
        <v>0</v>
      </c>
      <c r="T62" s="1">
        <f t="shared" si="1"/>
        <v>0</v>
      </c>
      <c r="U62" s="1">
        <f t="shared" si="2"/>
        <v>0</v>
      </c>
      <c r="V62" s="1">
        <f t="shared" si="3"/>
        <v>0</v>
      </c>
      <c r="W62" s="1">
        <f t="shared" si="4"/>
        <v>0</v>
      </c>
      <c r="X62" s="1">
        <f t="shared" si="5"/>
        <v>0</v>
      </c>
      <c r="Y62" s="1">
        <f t="shared" si="6"/>
        <v>0</v>
      </c>
      <c r="Z62" s="1">
        <f t="shared" si="7"/>
        <v>0</v>
      </c>
      <c r="AA62" s="1">
        <f t="shared" si="8"/>
        <v>0</v>
      </c>
      <c r="AB62" s="1" t="str">
        <f t="shared" si="9"/>
        <v/>
      </c>
    </row>
    <row r="63" spans="3:28" ht="154.5" customHeight="1">
      <c r="C63" s="45" t="s">
        <v>923</v>
      </c>
      <c r="D63" s="223" t="s">
        <v>874</v>
      </c>
      <c r="E63" s="224"/>
      <c r="F63" s="45" t="s">
        <v>995</v>
      </c>
      <c r="G63" s="220" t="s">
        <v>996</v>
      </c>
      <c r="H63" s="221"/>
      <c r="I63" s="221"/>
      <c r="J63" s="221"/>
      <c r="K63" s="222"/>
      <c r="L63" s="62"/>
      <c r="M63" s="62"/>
      <c r="N63" s="62"/>
      <c r="O63" s="63">
        <v>3</v>
      </c>
      <c r="P63" s="63">
        <v>2</v>
      </c>
      <c r="S63" s="1">
        <f t="shared" si="0"/>
        <v>0</v>
      </c>
      <c r="T63" s="1">
        <f t="shared" si="1"/>
        <v>0</v>
      </c>
      <c r="U63" s="1">
        <f t="shared" si="2"/>
        <v>0</v>
      </c>
      <c r="V63" s="1">
        <f t="shared" si="3"/>
        <v>0</v>
      </c>
      <c r="W63" s="1">
        <f t="shared" si="4"/>
        <v>0</v>
      </c>
      <c r="X63" s="1">
        <f t="shared" si="5"/>
        <v>0</v>
      </c>
      <c r="Y63" s="1">
        <f t="shared" si="6"/>
        <v>0</v>
      </c>
      <c r="Z63" s="1">
        <f t="shared" si="7"/>
        <v>0</v>
      </c>
      <c r="AA63" s="1">
        <f t="shared" si="8"/>
        <v>0</v>
      </c>
      <c r="AB63" s="1" t="str">
        <f t="shared" si="9"/>
        <v/>
      </c>
    </row>
    <row r="64" spans="3:28" ht="132" customHeight="1">
      <c r="C64" s="45" t="s">
        <v>923</v>
      </c>
      <c r="D64" s="223" t="s">
        <v>874</v>
      </c>
      <c r="E64" s="224"/>
      <c r="F64" s="45" t="s">
        <v>997</v>
      </c>
      <c r="G64" s="220" t="s">
        <v>882</v>
      </c>
      <c r="H64" s="221"/>
      <c r="I64" s="221"/>
      <c r="J64" s="221"/>
      <c r="K64" s="222"/>
      <c r="L64" s="62"/>
      <c r="M64" s="62"/>
      <c r="N64" s="62"/>
      <c r="O64" s="63">
        <v>3</v>
      </c>
      <c r="P64" s="63">
        <v>2</v>
      </c>
      <c r="S64" s="1">
        <f t="shared" si="0"/>
        <v>0</v>
      </c>
      <c r="T64" s="1">
        <f t="shared" si="1"/>
        <v>0</v>
      </c>
      <c r="U64" s="1">
        <f t="shared" si="2"/>
        <v>0</v>
      </c>
      <c r="V64" s="1">
        <f t="shared" si="3"/>
        <v>0</v>
      </c>
      <c r="W64" s="1">
        <f t="shared" si="4"/>
        <v>0</v>
      </c>
      <c r="X64" s="1">
        <f t="shared" si="5"/>
        <v>0</v>
      </c>
      <c r="Y64" s="1">
        <f t="shared" si="6"/>
        <v>0</v>
      </c>
      <c r="Z64" s="1">
        <f t="shared" si="7"/>
        <v>0</v>
      </c>
      <c r="AA64" s="1">
        <f t="shared" si="8"/>
        <v>0</v>
      </c>
      <c r="AB64" s="1" t="str">
        <f t="shared" si="9"/>
        <v/>
      </c>
    </row>
    <row r="65" spans="3:28" ht="146.25" customHeight="1">
      <c r="C65" s="45" t="s">
        <v>923</v>
      </c>
      <c r="D65" s="223" t="s">
        <v>998</v>
      </c>
      <c r="E65" s="224"/>
      <c r="F65" s="45" t="s">
        <v>999</v>
      </c>
      <c r="G65" s="220" t="s">
        <v>1000</v>
      </c>
      <c r="H65" s="221"/>
      <c r="I65" s="221"/>
      <c r="J65" s="221"/>
      <c r="K65" s="222"/>
      <c r="L65" s="62"/>
      <c r="M65" s="62"/>
      <c r="N65" s="62"/>
      <c r="O65" s="63">
        <v>3</v>
      </c>
      <c r="P65" s="63">
        <v>2</v>
      </c>
      <c r="S65" s="1">
        <f t="shared" si="0"/>
        <v>0</v>
      </c>
      <c r="T65" s="1">
        <f t="shared" si="1"/>
        <v>0</v>
      </c>
      <c r="U65" s="1">
        <f t="shared" si="2"/>
        <v>0</v>
      </c>
      <c r="V65" s="1">
        <f t="shared" si="3"/>
        <v>0</v>
      </c>
      <c r="W65" s="1">
        <f t="shared" si="4"/>
        <v>0</v>
      </c>
      <c r="X65" s="1">
        <f t="shared" si="5"/>
        <v>0</v>
      </c>
      <c r="Y65" s="1">
        <f t="shared" si="6"/>
        <v>0</v>
      </c>
      <c r="Z65" s="1">
        <f t="shared" si="7"/>
        <v>0</v>
      </c>
      <c r="AA65" s="1">
        <f t="shared" si="8"/>
        <v>0</v>
      </c>
      <c r="AB65" s="1" t="str">
        <f t="shared" si="9"/>
        <v/>
      </c>
    </row>
    <row r="66" spans="3:28" ht="151.5" customHeight="1">
      <c r="C66" s="45" t="s">
        <v>923</v>
      </c>
      <c r="D66" s="223" t="s">
        <v>998</v>
      </c>
      <c r="E66" s="224"/>
      <c r="F66" s="45" t="s">
        <v>1001</v>
      </c>
      <c r="G66" s="220" t="s">
        <v>1002</v>
      </c>
      <c r="H66" s="221"/>
      <c r="I66" s="221"/>
      <c r="J66" s="221"/>
      <c r="K66" s="222"/>
      <c r="L66" s="62"/>
      <c r="M66" s="62"/>
      <c r="N66" s="62"/>
      <c r="O66" s="63">
        <v>3</v>
      </c>
      <c r="P66" s="63">
        <v>2</v>
      </c>
      <c r="S66" s="1">
        <f t="shared" si="0"/>
        <v>0</v>
      </c>
      <c r="T66" s="1">
        <f t="shared" si="1"/>
        <v>0</v>
      </c>
      <c r="U66" s="1">
        <f t="shared" si="2"/>
        <v>0</v>
      </c>
      <c r="V66" s="1">
        <f t="shared" si="3"/>
        <v>0</v>
      </c>
      <c r="W66" s="1">
        <f t="shared" si="4"/>
        <v>0</v>
      </c>
      <c r="X66" s="1">
        <f t="shared" si="5"/>
        <v>0</v>
      </c>
      <c r="Y66" s="1">
        <f t="shared" si="6"/>
        <v>0</v>
      </c>
      <c r="Z66" s="1">
        <f t="shared" si="7"/>
        <v>0</v>
      </c>
      <c r="AA66" s="1">
        <f t="shared" si="8"/>
        <v>0</v>
      </c>
      <c r="AB66" s="1" t="str">
        <f t="shared" si="9"/>
        <v/>
      </c>
    </row>
    <row r="67" spans="3:28" ht="145.5" customHeight="1">
      <c r="C67" s="45" t="s">
        <v>923</v>
      </c>
      <c r="D67" s="223" t="s">
        <v>998</v>
      </c>
      <c r="E67" s="224"/>
      <c r="F67" s="45" t="s">
        <v>1003</v>
      </c>
      <c r="G67" s="220" t="s">
        <v>1004</v>
      </c>
      <c r="H67" s="221"/>
      <c r="I67" s="221"/>
      <c r="J67" s="221"/>
      <c r="K67" s="222"/>
      <c r="L67" s="62"/>
      <c r="M67" s="62"/>
      <c r="N67" s="62"/>
      <c r="O67" s="63">
        <v>3</v>
      </c>
      <c r="P67" s="63">
        <v>2</v>
      </c>
      <c r="S67" s="1">
        <f t="shared" si="0"/>
        <v>0</v>
      </c>
      <c r="T67" s="1">
        <f t="shared" si="1"/>
        <v>0</v>
      </c>
      <c r="U67" s="1">
        <f t="shared" si="2"/>
        <v>0</v>
      </c>
      <c r="V67" s="1">
        <f t="shared" si="3"/>
        <v>0</v>
      </c>
      <c r="W67" s="1">
        <f t="shared" si="4"/>
        <v>0</v>
      </c>
      <c r="X67" s="1">
        <f t="shared" si="5"/>
        <v>0</v>
      </c>
      <c r="Y67" s="1">
        <f t="shared" si="6"/>
        <v>0</v>
      </c>
      <c r="Z67" s="1">
        <f t="shared" si="7"/>
        <v>0</v>
      </c>
      <c r="AA67" s="1">
        <f t="shared" si="8"/>
        <v>0</v>
      </c>
      <c r="AB67" s="1" t="str">
        <f t="shared" si="9"/>
        <v/>
      </c>
    </row>
    <row r="68" spans="3:28" ht="149.25" customHeight="1">
      <c r="C68" s="45" t="s">
        <v>923</v>
      </c>
      <c r="D68" s="223" t="s">
        <v>998</v>
      </c>
      <c r="E68" s="224"/>
      <c r="F68" s="45" t="s">
        <v>1005</v>
      </c>
      <c r="G68" s="220" t="s">
        <v>1006</v>
      </c>
      <c r="H68" s="221"/>
      <c r="I68" s="221"/>
      <c r="J68" s="221"/>
      <c r="K68" s="222"/>
      <c r="L68" s="62"/>
      <c r="M68" s="62"/>
      <c r="N68" s="62"/>
      <c r="O68" s="63">
        <v>3</v>
      </c>
      <c r="P68" s="63">
        <v>2</v>
      </c>
      <c r="S68" s="1">
        <f t="shared" si="0"/>
        <v>0</v>
      </c>
      <c r="T68" s="1">
        <f t="shared" si="1"/>
        <v>0</v>
      </c>
      <c r="U68" s="1">
        <f t="shared" si="2"/>
        <v>0</v>
      </c>
      <c r="V68" s="1">
        <f t="shared" si="3"/>
        <v>0</v>
      </c>
      <c r="W68" s="1">
        <f t="shared" si="4"/>
        <v>0</v>
      </c>
      <c r="X68" s="1">
        <f t="shared" si="5"/>
        <v>0</v>
      </c>
      <c r="Y68" s="1">
        <f t="shared" si="6"/>
        <v>0</v>
      </c>
      <c r="Z68" s="1">
        <f t="shared" si="7"/>
        <v>0</v>
      </c>
      <c r="AA68" s="1">
        <f t="shared" si="8"/>
        <v>0</v>
      </c>
      <c r="AB68" s="1" t="str">
        <f t="shared" si="9"/>
        <v/>
      </c>
    </row>
    <row r="69" spans="3:28" ht="78" customHeight="1">
      <c r="C69" s="45" t="s">
        <v>923</v>
      </c>
      <c r="D69" s="223" t="s">
        <v>1007</v>
      </c>
      <c r="E69" s="224"/>
      <c r="F69" s="45" t="s">
        <v>1008</v>
      </c>
      <c r="G69" s="220" t="s">
        <v>894</v>
      </c>
      <c r="H69" s="221"/>
      <c r="I69" s="221"/>
      <c r="J69" s="221"/>
      <c r="K69" s="222"/>
      <c r="L69" s="62"/>
      <c r="M69" s="62"/>
      <c r="N69" s="62"/>
      <c r="O69" s="63">
        <v>3</v>
      </c>
      <c r="P69" s="63">
        <v>2</v>
      </c>
      <c r="S69" s="1">
        <f t="shared" si="0"/>
        <v>0</v>
      </c>
      <c r="T69" s="1">
        <f t="shared" si="1"/>
        <v>0</v>
      </c>
      <c r="U69" s="1">
        <f t="shared" si="2"/>
        <v>0</v>
      </c>
      <c r="V69" s="1">
        <f t="shared" si="3"/>
        <v>0</v>
      </c>
      <c r="W69" s="1">
        <f t="shared" si="4"/>
        <v>0</v>
      </c>
      <c r="X69" s="1">
        <f t="shared" si="5"/>
        <v>0</v>
      </c>
      <c r="Y69" s="1">
        <f t="shared" si="6"/>
        <v>0</v>
      </c>
      <c r="Z69" s="1">
        <f t="shared" si="7"/>
        <v>0</v>
      </c>
      <c r="AA69" s="1">
        <f t="shared" si="8"/>
        <v>0</v>
      </c>
      <c r="AB69" s="1" t="str">
        <f t="shared" si="9"/>
        <v/>
      </c>
    </row>
    <row r="70" spans="3:28" ht="145.5" customHeight="1">
      <c r="C70" s="45" t="s">
        <v>923</v>
      </c>
      <c r="D70" s="223" t="s">
        <v>1007</v>
      </c>
      <c r="E70" s="224"/>
      <c r="F70" s="45" t="s">
        <v>1009</v>
      </c>
      <c r="G70" s="220" t="s">
        <v>896</v>
      </c>
      <c r="H70" s="221"/>
      <c r="I70" s="221"/>
      <c r="J70" s="221"/>
      <c r="K70" s="222"/>
      <c r="L70" s="62"/>
      <c r="M70" s="62"/>
      <c r="N70" s="62"/>
      <c r="O70" s="63">
        <v>3</v>
      </c>
      <c r="P70" s="63">
        <v>2</v>
      </c>
      <c r="S70" s="1">
        <f t="shared" si="0"/>
        <v>0</v>
      </c>
      <c r="T70" s="1">
        <f t="shared" si="1"/>
        <v>0</v>
      </c>
      <c r="U70" s="1">
        <f t="shared" si="2"/>
        <v>0</v>
      </c>
      <c r="V70" s="1">
        <f t="shared" si="3"/>
        <v>0</v>
      </c>
      <c r="W70" s="1">
        <f t="shared" si="4"/>
        <v>0</v>
      </c>
      <c r="X70" s="1">
        <f t="shared" si="5"/>
        <v>0</v>
      </c>
      <c r="Y70" s="1">
        <f t="shared" si="6"/>
        <v>0</v>
      </c>
      <c r="Z70" s="1">
        <f t="shared" si="7"/>
        <v>0</v>
      </c>
      <c r="AA70" s="1">
        <f t="shared" si="8"/>
        <v>0</v>
      </c>
      <c r="AB70" s="1" t="str">
        <f t="shared" si="9"/>
        <v/>
      </c>
    </row>
    <row r="71" spans="3:28" ht="93.75" customHeight="1">
      <c r="C71" s="45" t="s">
        <v>923</v>
      </c>
      <c r="D71" s="223" t="s">
        <v>1007</v>
      </c>
      <c r="E71" s="224"/>
      <c r="F71" s="45" t="s">
        <v>1010</v>
      </c>
      <c r="G71" s="220" t="s">
        <v>898</v>
      </c>
      <c r="H71" s="221"/>
      <c r="I71" s="221"/>
      <c r="J71" s="221"/>
      <c r="K71" s="222"/>
      <c r="L71" s="62"/>
      <c r="M71" s="62"/>
      <c r="N71" s="62"/>
      <c r="O71" s="63">
        <v>3</v>
      </c>
      <c r="P71" s="63">
        <v>2</v>
      </c>
      <c r="S71" s="1">
        <f t="shared" si="0"/>
        <v>0</v>
      </c>
      <c r="T71" s="1">
        <f t="shared" si="1"/>
        <v>0</v>
      </c>
      <c r="U71" s="1">
        <f t="shared" si="2"/>
        <v>0</v>
      </c>
      <c r="V71" s="1">
        <f t="shared" si="3"/>
        <v>0</v>
      </c>
      <c r="W71" s="1">
        <f t="shared" si="4"/>
        <v>0</v>
      </c>
      <c r="X71" s="1">
        <f t="shared" si="5"/>
        <v>0</v>
      </c>
      <c r="Y71" s="1">
        <f t="shared" si="6"/>
        <v>0</v>
      </c>
      <c r="Z71" s="1">
        <f t="shared" si="7"/>
        <v>0</v>
      </c>
      <c r="AA71" s="1">
        <f t="shared" si="8"/>
        <v>0</v>
      </c>
      <c r="AB71" s="1" t="str">
        <f t="shared" si="9"/>
        <v/>
      </c>
    </row>
    <row r="72" spans="3:28" ht="112.5" customHeight="1">
      <c r="C72" s="45" t="s">
        <v>923</v>
      </c>
      <c r="D72" s="223" t="s">
        <v>1011</v>
      </c>
      <c r="E72" s="224"/>
      <c r="F72" s="45" t="s">
        <v>1012</v>
      </c>
      <c r="G72" s="220" t="s">
        <v>1013</v>
      </c>
      <c r="H72" s="221"/>
      <c r="I72" s="221"/>
      <c r="J72" s="221"/>
      <c r="K72" s="222"/>
      <c r="L72" s="62"/>
      <c r="M72" s="62"/>
      <c r="N72" s="62"/>
      <c r="O72" s="63">
        <v>3</v>
      </c>
      <c r="P72" s="63">
        <v>2</v>
      </c>
      <c r="S72" s="1">
        <f t="shared" si="0"/>
        <v>0</v>
      </c>
      <c r="T72" s="1">
        <f t="shared" si="1"/>
        <v>0</v>
      </c>
      <c r="U72" s="1">
        <f t="shared" si="2"/>
        <v>0</v>
      </c>
      <c r="V72" s="1">
        <f t="shared" si="3"/>
        <v>0</v>
      </c>
      <c r="W72" s="1">
        <f t="shared" si="4"/>
        <v>0</v>
      </c>
      <c r="X72" s="1">
        <f t="shared" si="5"/>
        <v>0</v>
      </c>
      <c r="Y72" s="1">
        <f t="shared" si="6"/>
        <v>0</v>
      </c>
      <c r="Z72" s="1">
        <f t="shared" si="7"/>
        <v>0</v>
      </c>
      <c r="AA72" s="1">
        <f t="shared" si="8"/>
        <v>0</v>
      </c>
      <c r="AB72" s="1" t="str">
        <f t="shared" si="9"/>
        <v/>
      </c>
    </row>
    <row r="73" spans="3:28" ht="96.75" customHeight="1">
      <c r="C73" s="45" t="s">
        <v>923</v>
      </c>
      <c r="D73" s="223" t="s">
        <v>1011</v>
      </c>
      <c r="E73" s="224"/>
      <c r="F73" s="45" t="s">
        <v>1014</v>
      </c>
      <c r="G73" s="220" t="s">
        <v>1015</v>
      </c>
      <c r="H73" s="221"/>
      <c r="I73" s="221"/>
      <c r="J73" s="221"/>
      <c r="K73" s="222"/>
      <c r="L73" s="62"/>
      <c r="M73" s="62"/>
      <c r="N73" s="62"/>
      <c r="O73" s="63">
        <v>3</v>
      </c>
      <c r="P73" s="63">
        <v>2</v>
      </c>
      <c r="S73" s="1">
        <f t="shared" si="0"/>
        <v>0</v>
      </c>
      <c r="T73" s="1">
        <f t="shared" si="1"/>
        <v>0</v>
      </c>
      <c r="U73" s="1">
        <f t="shared" si="2"/>
        <v>0</v>
      </c>
      <c r="V73" s="1">
        <f t="shared" si="3"/>
        <v>0</v>
      </c>
      <c r="W73" s="1">
        <f t="shared" si="4"/>
        <v>0</v>
      </c>
      <c r="X73" s="1">
        <f t="shared" si="5"/>
        <v>0</v>
      </c>
      <c r="Y73" s="1">
        <f t="shared" si="6"/>
        <v>0</v>
      </c>
      <c r="Z73" s="1">
        <f t="shared" si="7"/>
        <v>0</v>
      </c>
      <c r="AA73" s="1">
        <f t="shared" si="8"/>
        <v>0</v>
      </c>
      <c r="AB73" s="1" t="str">
        <f t="shared" si="9"/>
        <v/>
      </c>
    </row>
    <row r="74" spans="3:28" ht="132" customHeight="1">
      <c r="C74" s="45" t="s">
        <v>923</v>
      </c>
      <c r="D74" s="223" t="s">
        <v>1011</v>
      </c>
      <c r="E74" s="224"/>
      <c r="F74" s="45" t="s">
        <v>1016</v>
      </c>
      <c r="G74" s="220" t="s">
        <v>905</v>
      </c>
      <c r="H74" s="221"/>
      <c r="I74" s="221"/>
      <c r="J74" s="221"/>
      <c r="K74" s="222"/>
      <c r="L74" s="62"/>
      <c r="M74" s="62"/>
      <c r="N74" s="62"/>
      <c r="O74" s="63">
        <v>3</v>
      </c>
      <c r="P74" s="63">
        <v>2</v>
      </c>
      <c r="S74" s="1">
        <f t="shared" si="0"/>
        <v>0</v>
      </c>
      <c r="T74" s="1">
        <f t="shared" si="1"/>
        <v>0</v>
      </c>
      <c r="U74" s="1">
        <f t="shared" si="2"/>
        <v>0</v>
      </c>
      <c r="V74" s="1">
        <f t="shared" si="3"/>
        <v>0</v>
      </c>
      <c r="W74" s="1">
        <f t="shared" si="4"/>
        <v>0</v>
      </c>
      <c r="X74" s="1">
        <f t="shared" si="5"/>
        <v>0</v>
      </c>
      <c r="Y74" s="1">
        <f t="shared" si="6"/>
        <v>0</v>
      </c>
      <c r="Z74" s="1">
        <f t="shared" si="7"/>
        <v>0</v>
      </c>
      <c r="AA74" s="1">
        <f t="shared" si="8"/>
        <v>0</v>
      </c>
      <c r="AB74" s="1" t="str">
        <f t="shared" si="9"/>
        <v/>
      </c>
    </row>
    <row r="75" spans="3:28" ht="198" customHeight="1">
      <c r="C75" s="45" t="s">
        <v>923</v>
      </c>
      <c r="D75" s="223" t="s">
        <v>1011</v>
      </c>
      <c r="E75" s="224"/>
      <c r="F75" s="45" t="s">
        <v>1017</v>
      </c>
      <c r="G75" s="220" t="s">
        <v>907</v>
      </c>
      <c r="H75" s="221"/>
      <c r="I75" s="221"/>
      <c r="J75" s="221"/>
      <c r="K75" s="222"/>
      <c r="L75" s="62"/>
      <c r="M75" s="62"/>
      <c r="N75" s="62"/>
      <c r="O75" s="63">
        <v>3</v>
      </c>
      <c r="P75" s="63">
        <v>2</v>
      </c>
      <c r="S75" s="1">
        <f t="shared" si="0"/>
        <v>0</v>
      </c>
      <c r="T75" s="1">
        <f t="shared" si="1"/>
        <v>0</v>
      </c>
      <c r="U75" s="1">
        <f t="shared" si="2"/>
        <v>0</v>
      </c>
      <c r="V75" s="1">
        <f t="shared" si="3"/>
        <v>0</v>
      </c>
      <c r="W75" s="1">
        <f t="shared" si="4"/>
        <v>0</v>
      </c>
      <c r="X75" s="1">
        <f t="shared" si="5"/>
        <v>0</v>
      </c>
      <c r="Y75" s="1">
        <f t="shared" si="6"/>
        <v>0</v>
      </c>
      <c r="Z75" s="1">
        <f t="shared" si="7"/>
        <v>0</v>
      </c>
      <c r="AA75" s="1">
        <f t="shared" si="8"/>
        <v>0</v>
      </c>
      <c r="AB75" s="1" t="str">
        <f t="shared" si="9"/>
        <v/>
      </c>
    </row>
    <row r="76" spans="3:28" ht="150" customHeight="1">
      <c r="C76" s="45" t="s">
        <v>923</v>
      </c>
      <c r="D76" s="223" t="s">
        <v>1018</v>
      </c>
      <c r="E76" s="224"/>
      <c r="F76" s="45" t="s">
        <v>1019</v>
      </c>
      <c r="G76" s="220" t="s">
        <v>702</v>
      </c>
      <c r="H76" s="221"/>
      <c r="I76" s="221"/>
      <c r="J76" s="221"/>
      <c r="K76" s="222"/>
      <c r="L76" s="62"/>
      <c r="M76" s="62"/>
      <c r="N76" s="62"/>
      <c r="O76" s="63">
        <v>3</v>
      </c>
      <c r="P76" s="63">
        <v>2</v>
      </c>
      <c r="S76" s="1">
        <f t="shared" si="0"/>
        <v>0</v>
      </c>
      <c r="T76" s="1">
        <f t="shared" si="1"/>
        <v>0</v>
      </c>
      <c r="U76" s="1">
        <f t="shared" si="2"/>
        <v>0</v>
      </c>
      <c r="V76" s="1">
        <f t="shared" si="3"/>
        <v>0</v>
      </c>
      <c r="W76" s="1">
        <f t="shared" si="4"/>
        <v>0</v>
      </c>
      <c r="X76" s="1">
        <f t="shared" si="5"/>
        <v>0</v>
      </c>
      <c r="Y76" s="1">
        <f t="shared" si="6"/>
        <v>0</v>
      </c>
      <c r="Z76" s="1">
        <f t="shared" si="7"/>
        <v>0</v>
      </c>
      <c r="AA76" s="1">
        <f t="shared" si="8"/>
        <v>0</v>
      </c>
      <c r="AB76" s="1" t="str">
        <f t="shared" si="9"/>
        <v/>
      </c>
    </row>
    <row r="77" spans="3:28" ht="149.25" customHeight="1">
      <c r="C77" s="45" t="s">
        <v>923</v>
      </c>
      <c r="D77" s="223" t="s">
        <v>1018</v>
      </c>
      <c r="E77" s="224"/>
      <c r="F77" s="45" t="s">
        <v>1020</v>
      </c>
      <c r="G77" s="220" t="s">
        <v>704</v>
      </c>
      <c r="H77" s="221"/>
      <c r="I77" s="221"/>
      <c r="J77" s="221"/>
      <c r="K77" s="222"/>
      <c r="L77" s="62"/>
      <c r="M77" s="62"/>
      <c r="N77" s="62"/>
      <c r="O77" s="63">
        <v>3</v>
      </c>
      <c r="P77" s="63">
        <v>2</v>
      </c>
      <c r="S77" s="1">
        <f t="shared" si="0"/>
        <v>0</v>
      </c>
      <c r="T77" s="1">
        <f t="shared" si="1"/>
        <v>0</v>
      </c>
      <c r="U77" s="1">
        <f t="shared" si="2"/>
        <v>0</v>
      </c>
      <c r="V77" s="1">
        <f t="shared" si="3"/>
        <v>0</v>
      </c>
      <c r="W77" s="1">
        <f t="shared" si="4"/>
        <v>0</v>
      </c>
      <c r="X77" s="1">
        <f t="shared" si="5"/>
        <v>0</v>
      </c>
      <c r="Y77" s="1">
        <f t="shared" si="6"/>
        <v>0</v>
      </c>
      <c r="Z77" s="1">
        <f t="shared" si="7"/>
        <v>0</v>
      </c>
      <c r="AA77" s="1">
        <f t="shared" si="8"/>
        <v>0</v>
      </c>
      <c r="AB77" s="1" t="str">
        <f t="shared" si="9"/>
        <v/>
      </c>
    </row>
    <row r="78" spans="3:28" ht="150.75" customHeight="1">
      <c r="C78" s="45" t="s">
        <v>923</v>
      </c>
      <c r="D78" s="223" t="s">
        <v>1018</v>
      </c>
      <c r="E78" s="224"/>
      <c r="F78" s="45" t="s">
        <v>1021</v>
      </c>
      <c r="G78" s="220" t="s">
        <v>1022</v>
      </c>
      <c r="H78" s="221"/>
      <c r="I78" s="221"/>
      <c r="J78" s="221"/>
      <c r="K78" s="222"/>
      <c r="L78" s="62"/>
      <c r="M78" s="62"/>
      <c r="N78" s="62"/>
      <c r="O78" s="63">
        <v>3</v>
      </c>
      <c r="P78" s="63">
        <v>2</v>
      </c>
      <c r="S78" s="1">
        <f t="shared" si="0"/>
        <v>0</v>
      </c>
      <c r="T78" s="1">
        <f t="shared" si="1"/>
        <v>0</v>
      </c>
      <c r="U78" s="1">
        <f t="shared" si="2"/>
        <v>0</v>
      </c>
      <c r="V78" s="1">
        <f t="shared" si="3"/>
        <v>0</v>
      </c>
      <c r="W78" s="1">
        <f t="shared" si="4"/>
        <v>0</v>
      </c>
      <c r="X78" s="1">
        <f t="shared" si="5"/>
        <v>0</v>
      </c>
      <c r="Y78" s="1">
        <f t="shared" si="6"/>
        <v>0</v>
      </c>
      <c r="Z78" s="1">
        <f t="shared" si="7"/>
        <v>0</v>
      </c>
      <c r="AA78" s="1">
        <f t="shared" si="8"/>
        <v>0</v>
      </c>
      <c r="AB78" s="1" t="str">
        <f t="shared" si="9"/>
        <v/>
      </c>
    </row>
    <row r="79" spans="3:28" ht="117" customHeight="1">
      <c r="C79" s="45" t="s">
        <v>923</v>
      </c>
      <c r="D79" s="223" t="s">
        <v>1023</v>
      </c>
      <c r="E79" s="224"/>
      <c r="F79" s="45" t="s">
        <v>1024</v>
      </c>
      <c r="G79" s="220" t="s">
        <v>1025</v>
      </c>
      <c r="H79" s="221"/>
      <c r="I79" s="221"/>
      <c r="J79" s="221"/>
      <c r="K79" s="222"/>
      <c r="L79" s="62"/>
      <c r="M79" s="62"/>
      <c r="N79" s="62"/>
      <c r="O79" s="63">
        <v>3</v>
      </c>
      <c r="P79" s="63">
        <v>2</v>
      </c>
      <c r="S79" s="1">
        <f t="shared" si="0"/>
        <v>0</v>
      </c>
      <c r="T79" s="1">
        <f t="shared" si="1"/>
        <v>0</v>
      </c>
      <c r="U79" s="1">
        <f t="shared" si="2"/>
        <v>0</v>
      </c>
      <c r="V79" s="1">
        <f t="shared" si="3"/>
        <v>0</v>
      </c>
      <c r="W79" s="1">
        <f t="shared" si="4"/>
        <v>0</v>
      </c>
      <c r="X79" s="1">
        <f t="shared" si="5"/>
        <v>0</v>
      </c>
      <c r="Y79" s="1">
        <f t="shared" si="6"/>
        <v>0</v>
      </c>
      <c r="Z79" s="1">
        <f t="shared" si="7"/>
        <v>0</v>
      </c>
      <c r="AA79" s="1">
        <f t="shared" si="8"/>
        <v>0</v>
      </c>
      <c r="AB79" s="1" t="str">
        <f t="shared" si="9"/>
        <v/>
      </c>
    </row>
    <row r="80" spans="3:28" ht="180" customHeight="1">
      <c r="C80" s="45" t="s">
        <v>923</v>
      </c>
      <c r="D80" s="223" t="s">
        <v>1023</v>
      </c>
      <c r="E80" s="224"/>
      <c r="F80" s="45" t="s">
        <v>1026</v>
      </c>
      <c r="G80" s="220" t="s">
        <v>1027</v>
      </c>
      <c r="H80" s="221"/>
      <c r="I80" s="221"/>
      <c r="J80" s="221"/>
      <c r="K80" s="222"/>
      <c r="L80" s="62"/>
      <c r="M80" s="62"/>
      <c r="N80" s="62"/>
      <c r="O80" s="63">
        <v>3</v>
      </c>
      <c r="P80" s="63">
        <v>2</v>
      </c>
      <c r="S80" s="1">
        <f t="shared" si="0"/>
        <v>0</v>
      </c>
      <c r="T80" s="1">
        <f t="shared" si="1"/>
        <v>0</v>
      </c>
      <c r="U80" s="1">
        <f t="shared" si="2"/>
        <v>0</v>
      </c>
      <c r="V80" s="1">
        <f t="shared" si="3"/>
        <v>0</v>
      </c>
      <c r="W80" s="1">
        <f t="shared" si="4"/>
        <v>0</v>
      </c>
      <c r="X80" s="1">
        <f t="shared" si="5"/>
        <v>0</v>
      </c>
      <c r="Y80" s="1">
        <f t="shared" si="6"/>
        <v>0</v>
      </c>
      <c r="Z80" s="1">
        <f t="shared" si="7"/>
        <v>0</v>
      </c>
      <c r="AA80" s="1">
        <f t="shared" si="8"/>
        <v>0</v>
      </c>
      <c r="AB80" s="1" t="str">
        <f t="shared" si="9"/>
        <v/>
      </c>
    </row>
    <row r="81" spans="3:28" ht="114" customHeight="1">
      <c r="C81" s="45" t="s">
        <v>923</v>
      </c>
      <c r="D81" s="223" t="s">
        <v>1023</v>
      </c>
      <c r="E81" s="224"/>
      <c r="F81" s="45" t="s">
        <v>1028</v>
      </c>
      <c r="G81" s="220" t="s">
        <v>704</v>
      </c>
      <c r="H81" s="221"/>
      <c r="I81" s="221"/>
      <c r="J81" s="221"/>
      <c r="K81" s="222"/>
      <c r="L81" s="62"/>
      <c r="M81" s="62"/>
      <c r="N81" s="62"/>
      <c r="O81" s="63">
        <v>3</v>
      </c>
      <c r="P81" s="63">
        <v>2</v>
      </c>
      <c r="S81" s="1">
        <f t="shared" si="0"/>
        <v>0</v>
      </c>
      <c r="T81" s="1">
        <f t="shared" si="1"/>
        <v>0</v>
      </c>
      <c r="U81" s="1">
        <f t="shared" si="2"/>
        <v>0</v>
      </c>
      <c r="V81" s="1">
        <f t="shared" si="3"/>
        <v>0</v>
      </c>
      <c r="W81" s="1">
        <f t="shared" si="4"/>
        <v>0</v>
      </c>
      <c r="X81" s="1">
        <f t="shared" si="5"/>
        <v>0</v>
      </c>
      <c r="Y81" s="1">
        <f t="shared" si="6"/>
        <v>0</v>
      </c>
      <c r="Z81" s="1">
        <f t="shared" si="7"/>
        <v>0</v>
      </c>
      <c r="AA81" s="1">
        <f t="shared" si="8"/>
        <v>0</v>
      </c>
      <c r="AB81" s="1" t="str">
        <f t="shared" si="9"/>
        <v/>
      </c>
    </row>
    <row r="82" spans="3:28" ht="139.5" customHeight="1">
      <c r="C82" s="45" t="s">
        <v>923</v>
      </c>
      <c r="D82" s="223" t="s">
        <v>1023</v>
      </c>
      <c r="E82" s="224"/>
      <c r="F82" s="45" t="s">
        <v>1029</v>
      </c>
      <c r="G82" s="220" t="s">
        <v>1030</v>
      </c>
      <c r="H82" s="221"/>
      <c r="I82" s="221"/>
      <c r="J82" s="221"/>
      <c r="K82" s="222"/>
      <c r="L82" s="62"/>
      <c r="M82" s="62"/>
      <c r="N82" s="62"/>
      <c r="O82" s="63">
        <v>3</v>
      </c>
      <c r="P82" s="63">
        <v>2</v>
      </c>
      <c r="S82" s="1">
        <f t="shared" si="0"/>
        <v>0</v>
      </c>
      <c r="T82" s="1">
        <f t="shared" si="1"/>
        <v>0</v>
      </c>
      <c r="U82" s="1">
        <f t="shared" si="2"/>
        <v>0</v>
      </c>
      <c r="V82" s="1">
        <f t="shared" si="3"/>
        <v>0</v>
      </c>
      <c r="W82" s="1">
        <f t="shared" si="4"/>
        <v>0</v>
      </c>
      <c r="X82" s="1">
        <f t="shared" si="5"/>
        <v>0</v>
      </c>
      <c r="Y82" s="1">
        <f t="shared" si="6"/>
        <v>0</v>
      </c>
      <c r="Z82" s="1">
        <f t="shared" si="7"/>
        <v>0</v>
      </c>
      <c r="AA82" s="1">
        <f t="shared" si="8"/>
        <v>0</v>
      </c>
      <c r="AB82" s="1" t="str">
        <f t="shared" si="9"/>
        <v/>
      </c>
    </row>
    <row r="83" spans="3:28" ht="180" customHeight="1">
      <c r="C83" s="45" t="s">
        <v>923</v>
      </c>
      <c r="D83" s="223" t="s">
        <v>1031</v>
      </c>
      <c r="E83" s="224"/>
      <c r="F83" s="45" t="s">
        <v>1032</v>
      </c>
      <c r="G83" s="220" t="s">
        <v>1022</v>
      </c>
      <c r="H83" s="221"/>
      <c r="I83" s="221"/>
      <c r="J83" s="221"/>
      <c r="K83" s="222"/>
      <c r="L83" s="62"/>
      <c r="M83" s="62"/>
      <c r="N83" s="62"/>
      <c r="O83" s="63">
        <v>3</v>
      </c>
      <c r="P83" s="63">
        <v>2</v>
      </c>
      <c r="S83" s="1">
        <f t="shared" si="0"/>
        <v>0</v>
      </c>
      <c r="T83" s="1">
        <f t="shared" si="1"/>
        <v>0</v>
      </c>
      <c r="U83" s="1">
        <f t="shared" si="2"/>
        <v>0</v>
      </c>
      <c r="V83" s="1">
        <f t="shared" si="3"/>
        <v>0</v>
      </c>
      <c r="W83" s="1">
        <f t="shared" si="4"/>
        <v>0</v>
      </c>
      <c r="X83" s="1">
        <f t="shared" si="5"/>
        <v>0</v>
      </c>
      <c r="Y83" s="1">
        <f t="shared" si="6"/>
        <v>0</v>
      </c>
      <c r="Z83" s="1">
        <f t="shared" si="7"/>
        <v>0</v>
      </c>
      <c r="AA83" s="1">
        <f t="shared" si="8"/>
        <v>0</v>
      </c>
      <c r="AB83" s="1" t="str">
        <f t="shared" si="9"/>
        <v/>
      </c>
    </row>
    <row r="84" spans="3:28" ht="163.5" customHeight="1">
      <c r="C84" s="45" t="s">
        <v>923</v>
      </c>
      <c r="D84" s="223" t="s">
        <v>1031</v>
      </c>
      <c r="E84" s="224"/>
      <c r="F84" s="45" t="s">
        <v>1033</v>
      </c>
      <c r="G84" s="220" t="s">
        <v>704</v>
      </c>
      <c r="H84" s="221"/>
      <c r="I84" s="221"/>
      <c r="J84" s="221"/>
      <c r="K84" s="222"/>
      <c r="L84" s="62"/>
      <c r="M84" s="62"/>
      <c r="N84" s="62"/>
      <c r="O84" s="63">
        <v>3</v>
      </c>
      <c r="P84" s="63">
        <v>2</v>
      </c>
      <c r="S84" s="1">
        <f t="shared" si="0"/>
        <v>0</v>
      </c>
      <c r="T84" s="1">
        <f t="shared" si="1"/>
        <v>0</v>
      </c>
      <c r="U84" s="1">
        <f t="shared" si="2"/>
        <v>0</v>
      </c>
      <c r="V84" s="1">
        <f t="shared" si="3"/>
        <v>0</v>
      </c>
      <c r="W84" s="1">
        <f t="shared" si="4"/>
        <v>0</v>
      </c>
      <c r="X84" s="1">
        <f t="shared" si="5"/>
        <v>0</v>
      </c>
      <c r="Y84" s="1">
        <f t="shared" si="6"/>
        <v>0</v>
      </c>
      <c r="Z84" s="1">
        <f t="shared" si="7"/>
        <v>0</v>
      </c>
      <c r="AA84" s="1">
        <f t="shared" si="8"/>
        <v>0</v>
      </c>
      <c r="AB84" s="1" t="str">
        <f t="shared" ref="AB84:AB95" si="10">IF(OR(M84="X",N84="X"),_xlfn.CONCAT(F84,";"),"")</f>
        <v/>
      </c>
    </row>
    <row r="85" spans="3:28" ht="163.5" customHeight="1">
      <c r="C85" s="45" t="s">
        <v>923</v>
      </c>
      <c r="D85" s="223" t="s">
        <v>1031</v>
      </c>
      <c r="E85" s="224"/>
      <c r="F85" s="45" t="s">
        <v>1034</v>
      </c>
      <c r="G85" s="220" t="s">
        <v>718</v>
      </c>
      <c r="H85" s="221"/>
      <c r="I85" s="221"/>
      <c r="J85" s="221"/>
      <c r="K85" s="222"/>
      <c r="L85" s="62"/>
      <c r="M85" s="62"/>
      <c r="N85" s="62"/>
      <c r="O85" s="63">
        <v>3</v>
      </c>
      <c r="P85" s="63">
        <v>2</v>
      </c>
      <c r="S85" s="1">
        <f t="shared" si="0"/>
        <v>0</v>
      </c>
      <c r="T85" s="1">
        <f t="shared" si="1"/>
        <v>0</v>
      </c>
      <c r="U85" s="1">
        <f t="shared" si="2"/>
        <v>0</v>
      </c>
      <c r="V85" s="1">
        <f t="shared" si="3"/>
        <v>0</v>
      </c>
      <c r="W85" s="1">
        <f t="shared" si="4"/>
        <v>0</v>
      </c>
      <c r="X85" s="1">
        <f t="shared" si="5"/>
        <v>0</v>
      </c>
      <c r="Y85" s="1">
        <f t="shared" si="6"/>
        <v>0</v>
      </c>
      <c r="Z85" s="1">
        <f t="shared" si="7"/>
        <v>0</v>
      </c>
      <c r="AA85" s="1">
        <f t="shared" si="8"/>
        <v>0</v>
      </c>
      <c r="AB85" s="1" t="str">
        <f t="shared" si="10"/>
        <v/>
      </c>
    </row>
    <row r="86" spans="3:28" ht="126" customHeight="1">
      <c r="C86" s="45" t="s">
        <v>923</v>
      </c>
      <c r="D86" s="223" t="s">
        <v>1035</v>
      </c>
      <c r="E86" s="224"/>
      <c r="F86" s="45" t="s">
        <v>1036</v>
      </c>
      <c r="G86" s="220" t="s">
        <v>721</v>
      </c>
      <c r="H86" s="221"/>
      <c r="I86" s="221"/>
      <c r="J86" s="221"/>
      <c r="K86" s="222"/>
      <c r="L86" s="62"/>
      <c r="M86" s="62"/>
      <c r="N86" s="62"/>
      <c r="O86" s="63">
        <v>3</v>
      </c>
      <c r="P86" s="63">
        <v>2</v>
      </c>
      <c r="S86" s="1">
        <f t="shared" si="0"/>
        <v>0</v>
      </c>
      <c r="T86" s="1">
        <f t="shared" si="1"/>
        <v>0</v>
      </c>
      <c r="U86" s="1">
        <f t="shared" si="2"/>
        <v>0</v>
      </c>
      <c r="V86" s="1">
        <f t="shared" si="3"/>
        <v>0</v>
      </c>
      <c r="W86" s="1">
        <f t="shared" si="4"/>
        <v>0</v>
      </c>
      <c r="X86" s="1">
        <f t="shared" si="5"/>
        <v>0</v>
      </c>
      <c r="Y86" s="1">
        <f t="shared" si="6"/>
        <v>0</v>
      </c>
      <c r="Z86" s="1">
        <f t="shared" si="7"/>
        <v>0</v>
      </c>
      <c r="AA86" s="1">
        <f t="shared" si="8"/>
        <v>0</v>
      </c>
      <c r="AB86" s="1" t="str">
        <f t="shared" si="10"/>
        <v/>
      </c>
    </row>
    <row r="87" spans="3:28" ht="141" customHeight="1">
      <c r="C87" s="45" t="s">
        <v>923</v>
      </c>
      <c r="D87" s="223" t="s">
        <v>1035</v>
      </c>
      <c r="E87" s="224"/>
      <c r="F87" s="45" t="s">
        <v>1037</v>
      </c>
      <c r="G87" s="220" t="s">
        <v>723</v>
      </c>
      <c r="H87" s="221"/>
      <c r="I87" s="221"/>
      <c r="J87" s="221"/>
      <c r="K87" s="222"/>
      <c r="L87" s="62"/>
      <c r="M87" s="62"/>
      <c r="N87" s="62"/>
      <c r="O87" s="63">
        <v>3</v>
      </c>
      <c r="P87" s="63">
        <v>2</v>
      </c>
      <c r="S87" s="1">
        <f t="shared" si="0"/>
        <v>0</v>
      </c>
      <c r="T87" s="1">
        <f t="shared" si="1"/>
        <v>0</v>
      </c>
      <c r="U87" s="1">
        <f t="shared" si="2"/>
        <v>0</v>
      </c>
      <c r="V87" s="1">
        <f t="shared" si="3"/>
        <v>0</v>
      </c>
      <c r="W87" s="1">
        <f t="shared" si="4"/>
        <v>0</v>
      </c>
      <c r="X87" s="1">
        <f t="shared" si="5"/>
        <v>0</v>
      </c>
      <c r="Y87" s="1">
        <f t="shared" si="6"/>
        <v>0</v>
      </c>
      <c r="Z87" s="1">
        <f t="shared" si="7"/>
        <v>0</v>
      </c>
      <c r="AA87" s="1">
        <f t="shared" si="8"/>
        <v>0</v>
      </c>
      <c r="AB87" s="1" t="str">
        <f t="shared" si="10"/>
        <v/>
      </c>
    </row>
    <row r="88" spans="3:28" ht="124.5" customHeight="1">
      <c r="C88" s="45" t="s">
        <v>923</v>
      </c>
      <c r="D88" s="223" t="s">
        <v>1035</v>
      </c>
      <c r="E88" s="224"/>
      <c r="F88" s="45" t="s">
        <v>1038</v>
      </c>
      <c r="G88" s="220" t="s">
        <v>725</v>
      </c>
      <c r="H88" s="221"/>
      <c r="I88" s="221"/>
      <c r="J88" s="221"/>
      <c r="K88" s="222"/>
      <c r="L88" s="62"/>
      <c r="M88" s="62"/>
      <c r="N88" s="62"/>
      <c r="O88" s="63">
        <v>3</v>
      </c>
      <c r="P88" s="63">
        <v>2</v>
      </c>
      <c r="S88" s="1">
        <f t="shared" si="0"/>
        <v>0</v>
      </c>
      <c r="T88" s="1">
        <f t="shared" si="1"/>
        <v>0</v>
      </c>
      <c r="U88" s="1">
        <f t="shared" si="2"/>
        <v>0</v>
      </c>
      <c r="V88" s="1">
        <f t="shared" si="3"/>
        <v>0</v>
      </c>
      <c r="W88" s="1">
        <f t="shared" si="4"/>
        <v>0</v>
      </c>
      <c r="X88" s="1">
        <f t="shared" si="5"/>
        <v>0</v>
      </c>
      <c r="Y88" s="1">
        <f t="shared" si="6"/>
        <v>0</v>
      </c>
      <c r="Z88" s="1">
        <f t="shared" si="7"/>
        <v>0</v>
      </c>
      <c r="AA88" s="1">
        <f t="shared" si="8"/>
        <v>0</v>
      </c>
      <c r="AB88" s="1" t="str">
        <f t="shared" si="10"/>
        <v/>
      </c>
    </row>
    <row r="89" spans="3:28" ht="126" customHeight="1">
      <c r="C89" s="45" t="s">
        <v>923</v>
      </c>
      <c r="D89" s="223" t="s">
        <v>1039</v>
      </c>
      <c r="E89" s="224"/>
      <c r="F89" s="45" t="s">
        <v>1040</v>
      </c>
      <c r="G89" s="220" t="s">
        <v>1041</v>
      </c>
      <c r="H89" s="221"/>
      <c r="I89" s="221"/>
      <c r="J89" s="221"/>
      <c r="K89" s="222"/>
      <c r="L89" s="62"/>
      <c r="M89" s="62"/>
      <c r="N89" s="62"/>
      <c r="O89" s="63">
        <v>3</v>
      </c>
      <c r="P89" s="63">
        <v>2</v>
      </c>
      <c r="S89" s="1">
        <f t="shared" si="0"/>
        <v>0</v>
      </c>
      <c r="T89" s="1">
        <f t="shared" si="1"/>
        <v>0</v>
      </c>
      <c r="U89" s="1">
        <f t="shared" si="2"/>
        <v>0</v>
      </c>
      <c r="V89" s="1">
        <f t="shared" si="3"/>
        <v>0</v>
      </c>
      <c r="W89" s="1">
        <f t="shared" si="4"/>
        <v>0</v>
      </c>
      <c r="X89" s="1">
        <f t="shared" si="5"/>
        <v>0</v>
      </c>
      <c r="Y89" s="1">
        <f t="shared" si="6"/>
        <v>0</v>
      </c>
      <c r="Z89" s="1">
        <f t="shared" si="7"/>
        <v>0</v>
      </c>
      <c r="AA89" s="1">
        <f t="shared" si="8"/>
        <v>0</v>
      </c>
      <c r="AB89" s="1" t="str">
        <f t="shared" si="10"/>
        <v/>
      </c>
    </row>
    <row r="90" spans="3:28" ht="120.75" customHeight="1">
      <c r="C90" s="45" t="s">
        <v>923</v>
      </c>
      <c r="D90" s="223" t="s">
        <v>1039</v>
      </c>
      <c r="E90" s="224"/>
      <c r="F90" s="45" t="s">
        <v>1042</v>
      </c>
      <c r="G90" s="220" t="s">
        <v>730</v>
      </c>
      <c r="H90" s="221"/>
      <c r="I90" s="221"/>
      <c r="J90" s="221"/>
      <c r="K90" s="222"/>
      <c r="L90" s="62"/>
      <c r="M90" s="62"/>
      <c r="N90" s="62"/>
      <c r="O90" s="63">
        <v>3</v>
      </c>
      <c r="P90" s="63">
        <v>2</v>
      </c>
      <c r="S90" s="1">
        <f t="shared" si="0"/>
        <v>0</v>
      </c>
      <c r="T90" s="1">
        <f t="shared" si="1"/>
        <v>0</v>
      </c>
      <c r="U90" s="1">
        <f t="shared" si="2"/>
        <v>0</v>
      </c>
      <c r="V90" s="1">
        <f t="shared" si="3"/>
        <v>0</v>
      </c>
      <c r="W90" s="1">
        <f t="shared" si="4"/>
        <v>0</v>
      </c>
      <c r="X90" s="1">
        <f t="shared" si="5"/>
        <v>0</v>
      </c>
      <c r="Y90" s="1">
        <f t="shared" si="6"/>
        <v>0</v>
      </c>
      <c r="Z90" s="1">
        <f t="shared" si="7"/>
        <v>0</v>
      </c>
      <c r="AA90" s="1">
        <f t="shared" si="8"/>
        <v>0</v>
      </c>
      <c r="AB90" s="1" t="str">
        <f t="shared" si="10"/>
        <v/>
      </c>
    </row>
    <row r="91" spans="3:28" ht="129.75" customHeight="1">
      <c r="C91" s="45" t="s">
        <v>923</v>
      </c>
      <c r="D91" s="223" t="s">
        <v>1039</v>
      </c>
      <c r="E91" s="224"/>
      <c r="F91" s="45" t="s">
        <v>1043</v>
      </c>
      <c r="G91" s="220" t="s">
        <v>732</v>
      </c>
      <c r="H91" s="221"/>
      <c r="I91" s="221"/>
      <c r="J91" s="221"/>
      <c r="K91" s="222"/>
      <c r="L91" s="62"/>
      <c r="M91" s="62"/>
      <c r="N91" s="62"/>
      <c r="O91" s="63">
        <v>3</v>
      </c>
      <c r="P91" s="63">
        <v>2</v>
      </c>
      <c r="S91" s="1">
        <f t="shared" si="0"/>
        <v>0</v>
      </c>
      <c r="T91" s="1">
        <f t="shared" si="1"/>
        <v>0</v>
      </c>
      <c r="U91" s="1">
        <f t="shared" si="2"/>
        <v>0</v>
      </c>
      <c r="V91" s="1">
        <f t="shared" si="3"/>
        <v>0</v>
      </c>
      <c r="W91" s="1">
        <f t="shared" si="4"/>
        <v>0</v>
      </c>
      <c r="X91" s="1">
        <f t="shared" si="5"/>
        <v>0</v>
      </c>
      <c r="Y91" s="1">
        <f t="shared" si="6"/>
        <v>0</v>
      </c>
      <c r="Z91" s="1">
        <f t="shared" si="7"/>
        <v>0</v>
      </c>
      <c r="AA91" s="1">
        <f t="shared" si="8"/>
        <v>0</v>
      </c>
      <c r="AB91" s="1" t="str">
        <f t="shared" si="10"/>
        <v/>
      </c>
    </row>
    <row r="92" spans="3:28" ht="123.75" customHeight="1">
      <c r="C92" s="45" t="s">
        <v>923</v>
      </c>
      <c r="D92" s="223" t="s">
        <v>1039</v>
      </c>
      <c r="E92" s="224"/>
      <c r="F92" s="45" t="s">
        <v>1044</v>
      </c>
      <c r="G92" s="220" t="s">
        <v>734</v>
      </c>
      <c r="H92" s="221"/>
      <c r="I92" s="221"/>
      <c r="J92" s="221"/>
      <c r="K92" s="222"/>
      <c r="L92" s="62"/>
      <c r="M92" s="62"/>
      <c r="N92" s="62"/>
      <c r="O92" s="63">
        <v>3</v>
      </c>
      <c r="P92" s="63">
        <v>2</v>
      </c>
      <c r="S92" s="1">
        <f t="shared" si="0"/>
        <v>0</v>
      </c>
      <c r="T92" s="1">
        <f t="shared" si="1"/>
        <v>0</v>
      </c>
      <c r="U92" s="1">
        <f t="shared" si="2"/>
        <v>0</v>
      </c>
      <c r="V92" s="1">
        <f t="shared" si="3"/>
        <v>0</v>
      </c>
      <c r="W92" s="1">
        <f t="shared" si="4"/>
        <v>0</v>
      </c>
      <c r="X92" s="1">
        <f t="shared" si="5"/>
        <v>0</v>
      </c>
      <c r="Y92" s="1">
        <f t="shared" si="6"/>
        <v>0</v>
      </c>
      <c r="Z92" s="1">
        <f t="shared" si="7"/>
        <v>0</v>
      </c>
      <c r="AA92" s="1">
        <f t="shared" si="8"/>
        <v>0</v>
      </c>
      <c r="AB92" s="1" t="str">
        <f t="shared" si="10"/>
        <v/>
      </c>
    </row>
    <row r="93" spans="3:28" ht="123.75" customHeight="1">
      <c r="C93" s="45" t="s">
        <v>923</v>
      </c>
      <c r="D93" s="223" t="s">
        <v>1039</v>
      </c>
      <c r="E93" s="224"/>
      <c r="F93" s="45" t="s">
        <v>1045</v>
      </c>
      <c r="G93" s="220" t="s">
        <v>736</v>
      </c>
      <c r="H93" s="221"/>
      <c r="I93" s="221"/>
      <c r="J93" s="221"/>
      <c r="K93" s="222"/>
      <c r="L93" s="62"/>
      <c r="M93" s="62"/>
      <c r="N93" s="62"/>
      <c r="O93" s="63">
        <v>3</v>
      </c>
      <c r="P93" s="63">
        <v>2</v>
      </c>
      <c r="S93" s="1">
        <f t="shared" si="0"/>
        <v>0</v>
      </c>
      <c r="T93" s="1">
        <f t="shared" si="1"/>
        <v>0</v>
      </c>
      <c r="U93" s="1">
        <f t="shared" si="2"/>
        <v>0</v>
      </c>
      <c r="V93" s="1">
        <f t="shared" si="3"/>
        <v>0</v>
      </c>
      <c r="W93" s="1">
        <f t="shared" si="4"/>
        <v>0</v>
      </c>
      <c r="X93" s="1">
        <f t="shared" si="5"/>
        <v>0</v>
      </c>
      <c r="Y93" s="1">
        <f t="shared" si="6"/>
        <v>0</v>
      </c>
      <c r="Z93" s="1">
        <f t="shared" si="7"/>
        <v>0</v>
      </c>
      <c r="AA93" s="1">
        <f t="shared" si="8"/>
        <v>0</v>
      </c>
      <c r="AB93" s="1" t="str">
        <f t="shared" si="10"/>
        <v/>
      </c>
    </row>
    <row r="94" spans="3:28" ht="126" customHeight="1">
      <c r="C94" s="45" t="s">
        <v>923</v>
      </c>
      <c r="D94" s="223" t="s">
        <v>1046</v>
      </c>
      <c r="E94" s="224"/>
      <c r="F94" s="45" t="s">
        <v>1047</v>
      </c>
      <c r="G94" s="220" t="s">
        <v>739</v>
      </c>
      <c r="H94" s="221"/>
      <c r="I94" s="221"/>
      <c r="J94" s="221"/>
      <c r="K94" s="222"/>
      <c r="L94" s="62"/>
      <c r="M94" s="62"/>
      <c r="N94" s="62"/>
      <c r="O94" s="63">
        <v>2</v>
      </c>
      <c r="P94" s="63">
        <v>2</v>
      </c>
      <c r="S94" s="1">
        <f t="shared" si="0"/>
        <v>0</v>
      </c>
      <c r="T94" s="1">
        <f t="shared" si="1"/>
        <v>0</v>
      </c>
      <c r="U94" s="1">
        <f t="shared" si="2"/>
        <v>0</v>
      </c>
      <c r="V94" s="1">
        <f t="shared" si="3"/>
        <v>0</v>
      </c>
      <c r="W94" s="1">
        <f t="shared" si="4"/>
        <v>0</v>
      </c>
      <c r="X94" s="1">
        <f t="shared" si="5"/>
        <v>0</v>
      </c>
      <c r="Y94" s="1">
        <f t="shared" si="6"/>
        <v>0</v>
      </c>
      <c r="Z94" s="1">
        <f t="shared" si="7"/>
        <v>0</v>
      </c>
      <c r="AA94" s="1">
        <f t="shared" si="8"/>
        <v>0</v>
      </c>
      <c r="AB94" s="1" t="str">
        <f t="shared" si="10"/>
        <v/>
      </c>
    </row>
    <row r="95" spans="3:28" ht="182.25" customHeight="1">
      <c r="C95" s="45" t="s">
        <v>923</v>
      </c>
      <c r="D95" s="223" t="s">
        <v>1046</v>
      </c>
      <c r="E95" s="224"/>
      <c r="F95" s="45" t="s">
        <v>1048</v>
      </c>
      <c r="G95" s="220" t="s">
        <v>741</v>
      </c>
      <c r="H95" s="221"/>
      <c r="I95" s="221"/>
      <c r="J95" s="221"/>
      <c r="K95" s="222"/>
      <c r="L95" s="62"/>
      <c r="M95" s="62"/>
      <c r="N95" s="62"/>
      <c r="O95" s="63">
        <v>2</v>
      </c>
      <c r="P95" s="63">
        <v>2</v>
      </c>
      <c r="S95" s="1">
        <f t="shared" si="0"/>
        <v>0</v>
      </c>
      <c r="T95" s="1">
        <f t="shared" si="1"/>
        <v>0</v>
      </c>
      <c r="U95" s="1">
        <f t="shared" si="2"/>
        <v>0</v>
      </c>
      <c r="V95" s="1">
        <f t="shared" si="3"/>
        <v>0</v>
      </c>
      <c r="W95" s="1">
        <f t="shared" si="4"/>
        <v>0</v>
      </c>
      <c r="X95" s="1">
        <f t="shared" si="5"/>
        <v>0</v>
      </c>
      <c r="Y95" s="1">
        <f t="shared" si="6"/>
        <v>0</v>
      </c>
      <c r="Z95" s="1">
        <f t="shared" si="7"/>
        <v>0</v>
      </c>
      <c r="AA95" s="1">
        <f t="shared" si="8"/>
        <v>0</v>
      </c>
      <c r="AB95" s="1" t="str">
        <f t="shared" si="10"/>
        <v/>
      </c>
    </row>
    <row r="96" spans="3:28" ht="211.5" customHeight="1">
      <c r="C96" s="131" t="s">
        <v>178</v>
      </c>
      <c r="D96" s="286" t="s">
        <v>179</v>
      </c>
      <c r="E96" s="286"/>
      <c r="F96" s="131" t="s">
        <v>180</v>
      </c>
      <c r="G96" s="282" t="s">
        <v>181</v>
      </c>
      <c r="H96" s="283"/>
      <c r="I96" s="283"/>
      <c r="J96" s="283"/>
      <c r="K96" s="284"/>
      <c r="L96" s="62"/>
      <c r="M96" s="62"/>
      <c r="N96" s="62"/>
      <c r="O96" s="63">
        <v>1</v>
      </c>
      <c r="P96" s="63">
        <v>2</v>
      </c>
      <c r="S96" s="1">
        <f t="shared" si="0"/>
        <v>0</v>
      </c>
      <c r="T96" s="1">
        <f t="shared" si="1"/>
        <v>0</v>
      </c>
      <c r="U96" s="1">
        <f t="shared" si="2"/>
        <v>0</v>
      </c>
      <c r="V96" s="1">
        <f t="shared" si="3"/>
        <v>0</v>
      </c>
      <c r="W96" s="1">
        <f t="shared" si="4"/>
        <v>0</v>
      </c>
      <c r="X96" s="1">
        <f t="shared" si="5"/>
        <v>0</v>
      </c>
      <c r="Y96" s="1">
        <f t="shared" si="6"/>
        <v>0</v>
      </c>
      <c r="Z96" s="1">
        <f t="shared" si="7"/>
        <v>0</v>
      </c>
      <c r="AA96" s="1">
        <f t="shared" si="8"/>
        <v>0</v>
      </c>
      <c r="AB96" s="1" t="str">
        <f t="shared" ref="AB96:AB120" si="11">IF(OR(M96="X",N96="X"),_xlfn.CONCAT(F96,";"),"")</f>
        <v/>
      </c>
    </row>
    <row r="97" spans="2:28" ht="206.25" customHeight="1">
      <c r="C97" s="131" t="s">
        <v>178</v>
      </c>
      <c r="D97" s="286" t="s">
        <v>179</v>
      </c>
      <c r="E97" s="286"/>
      <c r="F97" s="131" t="s">
        <v>182</v>
      </c>
      <c r="G97" s="282" t="s">
        <v>183</v>
      </c>
      <c r="H97" s="283"/>
      <c r="I97" s="283"/>
      <c r="J97" s="283"/>
      <c r="K97" s="284"/>
      <c r="L97" s="62"/>
      <c r="M97" s="62"/>
      <c r="N97" s="62"/>
      <c r="O97" s="63">
        <v>2</v>
      </c>
      <c r="P97" s="63">
        <v>3</v>
      </c>
      <c r="S97" s="1">
        <f t="shared" si="0"/>
        <v>0</v>
      </c>
      <c r="T97" s="1">
        <f t="shared" si="1"/>
        <v>0</v>
      </c>
      <c r="U97" s="1">
        <f t="shared" si="2"/>
        <v>0</v>
      </c>
      <c r="V97" s="1">
        <f t="shared" si="3"/>
        <v>0</v>
      </c>
      <c r="W97" s="1">
        <f t="shared" si="4"/>
        <v>0</v>
      </c>
      <c r="X97" s="1">
        <f t="shared" si="5"/>
        <v>0</v>
      </c>
      <c r="Y97" s="1">
        <f t="shared" si="6"/>
        <v>0</v>
      </c>
      <c r="Z97" s="1">
        <f t="shared" si="7"/>
        <v>0</v>
      </c>
      <c r="AA97" s="1">
        <f t="shared" si="8"/>
        <v>0</v>
      </c>
      <c r="AB97" s="1" t="str">
        <f t="shared" ref="AB97" si="12">IF(OR(M97="X",N97="X"),_xlfn.CONCAT(F97,";"),"")</f>
        <v/>
      </c>
    </row>
    <row r="98" spans="2:28" ht="110.25" customHeight="1">
      <c r="C98" s="45" t="s">
        <v>184</v>
      </c>
      <c r="D98" s="223" t="s">
        <v>185</v>
      </c>
      <c r="E98" s="224"/>
      <c r="F98" s="45" t="s">
        <v>186</v>
      </c>
      <c r="G98" s="220" t="s">
        <v>187</v>
      </c>
      <c r="H98" s="221"/>
      <c r="I98" s="221"/>
      <c r="J98" s="221"/>
      <c r="K98" s="221"/>
      <c r="L98" s="62"/>
      <c r="M98" s="62"/>
      <c r="N98" s="62"/>
      <c r="O98" s="63">
        <v>2</v>
      </c>
      <c r="P98" s="63">
        <v>2</v>
      </c>
      <c r="S98" s="1">
        <f t="shared" si="0"/>
        <v>0</v>
      </c>
      <c r="T98" s="1">
        <f t="shared" si="1"/>
        <v>0</v>
      </c>
      <c r="U98" s="1">
        <f t="shared" si="2"/>
        <v>0</v>
      </c>
      <c r="V98" s="1">
        <f t="shared" si="3"/>
        <v>0</v>
      </c>
      <c r="W98" s="1">
        <f t="shared" si="4"/>
        <v>0</v>
      </c>
      <c r="X98" s="1">
        <f t="shared" si="5"/>
        <v>0</v>
      </c>
      <c r="Y98" s="1">
        <f t="shared" si="6"/>
        <v>0</v>
      </c>
      <c r="Z98" s="1">
        <f t="shared" si="7"/>
        <v>0</v>
      </c>
      <c r="AA98" s="1">
        <f t="shared" si="8"/>
        <v>0</v>
      </c>
      <c r="AB98" s="1" t="str">
        <f t="shared" si="11"/>
        <v/>
      </c>
    </row>
    <row r="99" spans="2:28" ht="103.5" customHeight="1">
      <c r="C99" s="45" t="s">
        <v>188</v>
      </c>
      <c r="D99" s="270" t="s">
        <v>189</v>
      </c>
      <c r="E99" s="270"/>
      <c r="F99" s="45" t="s">
        <v>190</v>
      </c>
      <c r="G99" s="220" t="s">
        <v>191</v>
      </c>
      <c r="H99" s="221"/>
      <c r="I99" s="221"/>
      <c r="J99" s="221"/>
      <c r="K99" s="222"/>
      <c r="L99" s="62"/>
      <c r="M99" s="62"/>
      <c r="N99" s="62"/>
      <c r="O99" s="63">
        <v>2</v>
      </c>
      <c r="P99" s="63">
        <v>2</v>
      </c>
      <c r="S99" s="1">
        <f t="shared" si="0"/>
        <v>0</v>
      </c>
      <c r="T99" s="1">
        <f t="shared" si="1"/>
        <v>0</v>
      </c>
      <c r="U99" s="1">
        <f t="shared" si="2"/>
        <v>0</v>
      </c>
      <c r="V99" s="1">
        <f t="shared" si="3"/>
        <v>0</v>
      </c>
      <c r="W99" s="1">
        <f t="shared" si="4"/>
        <v>0</v>
      </c>
      <c r="X99" s="1">
        <f t="shared" si="5"/>
        <v>0</v>
      </c>
      <c r="Y99" s="1">
        <f t="shared" si="6"/>
        <v>0</v>
      </c>
      <c r="Z99" s="1">
        <f t="shared" si="7"/>
        <v>0</v>
      </c>
      <c r="AA99" s="1">
        <f t="shared" si="8"/>
        <v>0</v>
      </c>
      <c r="AB99" s="1" t="str">
        <f t="shared" si="11"/>
        <v/>
      </c>
    </row>
    <row r="100" spans="2:28" ht="113.25" customHeight="1">
      <c r="B100" s="51"/>
      <c r="C100" s="32" t="s">
        <v>192</v>
      </c>
      <c r="D100" s="270" t="s">
        <v>193</v>
      </c>
      <c r="E100" s="270"/>
      <c r="F100" s="32" t="s">
        <v>194</v>
      </c>
      <c r="G100" s="271" t="s">
        <v>195</v>
      </c>
      <c r="H100" s="271"/>
      <c r="I100" s="271"/>
      <c r="J100" s="271"/>
      <c r="K100" s="271"/>
      <c r="L100" s="62"/>
      <c r="M100" s="62"/>
      <c r="N100" s="62"/>
      <c r="O100" s="63">
        <v>2</v>
      </c>
      <c r="P100" s="64">
        <v>2</v>
      </c>
      <c r="Q100" s="3"/>
      <c r="S100" s="34">
        <f t="shared" si="0"/>
        <v>0</v>
      </c>
      <c r="T100" s="34">
        <f t="shared" si="1"/>
        <v>0</v>
      </c>
      <c r="U100" s="34">
        <f t="shared" si="2"/>
        <v>0</v>
      </c>
      <c r="V100" s="34">
        <f t="shared" si="3"/>
        <v>0</v>
      </c>
      <c r="W100" s="34">
        <f t="shared" si="4"/>
        <v>0</v>
      </c>
      <c r="X100" s="34">
        <f t="shared" si="5"/>
        <v>0</v>
      </c>
      <c r="Y100" s="34">
        <f t="shared" si="6"/>
        <v>0</v>
      </c>
      <c r="Z100" s="34">
        <f t="shared" si="7"/>
        <v>0</v>
      </c>
      <c r="AA100" s="34">
        <f t="shared" si="8"/>
        <v>0</v>
      </c>
      <c r="AB100" s="1" t="str">
        <f t="shared" si="11"/>
        <v/>
      </c>
    </row>
    <row r="101" spans="2:28" ht="249" customHeight="1">
      <c r="C101" s="45" t="s">
        <v>196</v>
      </c>
      <c r="D101" s="338" t="s">
        <v>197</v>
      </c>
      <c r="E101" s="339"/>
      <c r="F101" s="45" t="s">
        <v>198</v>
      </c>
      <c r="G101" s="282" t="s">
        <v>199</v>
      </c>
      <c r="H101" s="283"/>
      <c r="I101" s="283"/>
      <c r="J101" s="283"/>
      <c r="K101" s="284"/>
      <c r="L101" s="62"/>
      <c r="M101" s="62"/>
      <c r="N101" s="62"/>
      <c r="O101" s="64">
        <v>3</v>
      </c>
      <c r="P101" s="64">
        <v>1</v>
      </c>
      <c r="S101" s="1">
        <f>IF(AND(OR($M101="x",$N101="x"),$O101=1,$P101=3),1,0)</f>
        <v>0</v>
      </c>
      <c r="T101" s="1">
        <f>IF(AND(OR($M101="x",$N101="x"),$O101=2,$P101=3),1,0)</f>
        <v>0</v>
      </c>
      <c r="U101" s="1">
        <f>IF(AND(OR($M101="x",$N101="x"),$O101=3,$P101=3),1,0)</f>
        <v>0</v>
      </c>
      <c r="V101" s="1">
        <f>IF(AND(OR($M101="x",$N101="x"),$O101=1,$P101=2),1,0)</f>
        <v>0</v>
      </c>
      <c r="W101" s="1">
        <f>IF(AND(OR($M101="x",$N101="x"),$O101=2,$P101=2),1,0)</f>
        <v>0</v>
      </c>
      <c r="X101" s="1">
        <f>IF(AND(OR($M101="x",$N101="x"),$O101=3,$P101=2),1,0)</f>
        <v>0</v>
      </c>
      <c r="Y101" s="1">
        <f>IF(AND(OR($M101="x",$N101="x"),$O101=1,$P101=1),1,0)</f>
        <v>0</v>
      </c>
      <c r="Z101" s="1">
        <f>IF(AND(OR($M101="x",$N101="x"),$O101=2,$P101=1),1,0)</f>
        <v>0</v>
      </c>
      <c r="AA101" s="1">
        <f>IF(AND(OR($M101="x",$N101="x"),$O101=3,$P101=1),1,0)</f>
        <v>0</v>
      </c>
      <c r="AB101" s="1" t="str">
        <f t="shared" si="11"/>
        <v/>
      </c>
    </row>
    <row r="102" spans="2:28" ht="171.75" customHeight="1">
      <c r="B102" s="3"/>
      <c r="C102" s="45" t="s">
        <v>642</v>
      </c>
      <c r="D102" s="270" t="s">
        <v>743</v>
      </c>
      <c r="E102" s="270"/>
      <c r="F102" s="45" t="s">
        <v>643</v>
      </c>
      <c r="G102" s="220" t="s">
        <v>745</v>
      </c>
      <c r="H102" s="221"/>
      <c r="I102" s="221"/>
      <c r="J102" s="221"/>
      <c r="K102" s="222"/>
      <c r="L102" s="110"/>
      <c r="M102" s="111"/>
      <c r="N102" s="111"/>
      <c r="O102" s="63">
        <v>1</v>
      </c>
      <c r="P102" s="63">
        <v>3</v>
      </c>
      <c r="Q102" s="3"/>
      <c r="S102" s="1">
        <f t="shared" si="0"/>
        <v>0</v>
      </c>
      <c r="T102" s="1">
        <f t="shared" si="1"/>
        <v>0</v>
      </c>
      <c r="U102" s="1">
        <f t="shared" si="2"/>
        <v>0</v>
      </c>
      <c r="V102" s="1">
        <f t="shared" si="3"/>
        <v>0</v>
      </c>
      <c r="W102" s="1">
        <f t="shared" si="4"/>
        <v>0</v>
      </c>
      <c r="X102" s="1">
        <f t="shared" si="5"/>
        <v>0</v>
      </c>
      <c r="Y102" s="1">
        <f t="shared" si="6"/>
        <v>0</v>
      </c>
      <c r="Z102" s="1">
        <f t="shared" si="7"/>
        <v>0</v>
      </c>
      <c r="AA102" s="1">
        <f t="shared" si="8"/>
        <v>0</v>
      </c>
      <c r="AB102" s="1" t="str">
        <f t="shared" si="11"/>
        <v/>
      </c>
    </row>
    <row r="103" spans="2:28" ht="147.75" customHeight="1">
      <c r="C103" s="45" t="s">
        <v>642</v>
      </c>
      <c r="D103" s="270" t="s">
        <v>743</v>
      </c>
      <c r="E103" s="270"/>
      <c r="F103" s="45" t="s">
        <v>645</v>
      </c>
      <c r="G103" s="220" t="s">
        <v>747</v>
      </c>
      <c r="H103" s="221"/>
      <c r="I103" s="221"/>
      <c r="J103" s="221"/>
      <c r="K103" s="222"/>
      <c r="L103" s="62"/>
      <c r="M103" s="62"/>
      <c r="N103" s="62"/>
      <c r="O103" s="63">
        <v>1</v>
      </c>
      <c r="P103" s="63">
        <v>3</v>
      </c>
      <c r="S103" s="1">
        <f t="shared" si="0"/>
        <v>0</v>
      </c>
      <c r="T103" s="1">
        <f t="shared" si="1"/>
        <v>0</v>
      </c>
      <c r="U103" s="1">
        <f t="shared" si="2"/>
        <v>0</v>
      </c>
      <c r="V103" s="1">
        <f t="shared" si="3"/>
        <v>0</v>
      </c>
      <c r="W103" s="1">
        <f t="shared" si="4"/>
        <v>0</v>
      </c>
      <c r="X103" s="1">
        <f t="shared" si="5"/>
        <v>0</v>
      </c>
      <c r="Y103" s="1">
        <f t="shared" si="6"/>
        <v>0</v>
      </c>
      <c r="Z103" s="1">
        <f t="shared" si="7"/>
        <v>0</v>
      </c>
      <c r="AA103" s="1">
        <f t="shared" si="8"/>
        <v>0</v>
      </c>
      <c r="AB103" s="1" t="str">
        <f t="shared" si="11"/>
        <v/>
      </c>
    </row>
    <row r="104" spans="2:28" ht="159.75" customHeight="1">
      <c r="B104" s="2"/>
      <c r="C104" s="45" t="s">
        <v>642</v>
      </c>
      <c r="D104" s="270" t="s">
        <v>743</v>
      </c>
      <c r="E104" s="270"/>
      <c r="F104" s="45" t="s">
        <v>647</v>
      </c>
      <c r="G104" s="220" t="s">
        <v>749</v>
      </c>
      <c r="H104" s="221"/>
      <c r="I104" s="221"/>
      <c r="J104" s="221"/>
      <c r="K104" s="222"/>
      <c r="L104" s="62"/>
      <c r="M104" s="62"/>
      <c r="N104" s="62"/>
      <c r="O104" s="63">
        <v>1</v>
      </c>
      <c r="P104" s="63">
        <v>2</v>
      </c>
      <c r="Q104" s="2"/>
      <c r="S104" s="1">
        <f t="shared" si="0"/>
        <v>0</v>
      </c>
      <c r="T104" s="1">
        <f t="shared" si="1"/>
        <v>0</v>
      </c>
      <c r="U104" s="1">
        <f t="shared" si="2"/>
        <v>0</v>
      </c>
      <c r="V104" s="1">
        <f t="shared" si="3"/>
        <v>0</v>
      </c>
      <c r="W104" s="1">
        <f t="shared" si="4"/>
        <v>0</v>
      </c>
      <c r="X104" s="1">
        <f t="shared" si="5"/>
        <v>0</v>
      </c>
      <c r="Y104" s="1">
        <f t="shared" si="6"/>
        <v>0</v>
      </c>
      <c r="Z104" s="1">
        <f t="shared" si="7"/>
        <v>0</v>
      </c>
      <c r="AA104" s="1">
        <f t="shared" si="8"/>
        <v>0</v>
      </c>
      <c r="AB104" s="1" t="str">
        <f t="shared" si="11"/>
        <v/>
      </c>
    </row>
    <row r="105" spans="2:28" ht="145.5" customHeight="1">
      <c r="B105" s="12"/>
      <c r="C105" s="45" t="s">
        <v>642</v>
      </c>
      <c r="D105" s="270" t="s">
        <v>743</v>
      </c>
      <c r="E105" s="270"/>
      <c r="F105" s="45" t="s">
        <v>1049</v>
      </c>
      <c r="G105" s="220" t="s">
        <v>751</v>
      </c>
      <c r="H105" s="221"/>
      <c r="I105" s="221"/>
      <c r="J105" s="221"/>
      <c r="K105" s="221"/>
      <c r="L105" s="62"/>
      <c r="M105" s="62"/>
      <c r="N105" s="62"/>
      <c r="O105" s="63">
        <v>3</v>
      </c>
      <c r="P105" s="63">
        <v>1</v>
      </c>
      <c r="Q105" s="12"/>
      <c r="S105" s="1">
        <f t="shared" si="0"/>
        <v>0</v>
      </c>
      <c r="T105" s="1">
        <f t="shared" si="1"/>
        <v>0</v>
      </c>
      <c r="U105" s="1">
        <f t="shared" si="2"/>
        <v>0</v>
      </c>
      <c r="V105" s="1">
        <f t="shared" si="3"/>
        <v>0</v>
      </c>
      <c r="W105" s="1">
        <f t="shared" si="4"/>
        <v>0</v>
      </c>
      <c r="X105" s="1">
        <f t="shared" si="5"/>
        <v>0</v>
      </c>
      <c r="Y105" s="1">
        <f t="shared" si="6"/>
        <v>0</v>
      </c>
      <c r="Z105" s="1">
        <f t="shared" si="7"/>
        <v>0</v>
      </c>
      <c r="AA105" s="1">
        <f t="shared" si="8"/>
        <v>0</v>
      </c>
      <c r="AB105" s="1" t="str">
        <f t="shared" si="11"/>
        <v/>
      </c>
    </row>
    <row r="106" spans="2:28" ht="78.75" customHeight="1">
      <c r="B106" s="15"/>
      <c r="C106" s="45" t="s">
        <v>642</v>
      </c>
      <c r="D106" s="270" t="s">
        <v>743</v>
      </c>
      <c r="E106" s="270"/>
      <c r="F106" s="45" t="s">
        <v>660</v>
      </c>
      <c r="G106" s="220" t="s">
        <v>753</v>
      </c>
      <c r="H106" s="221"/>
      <c r="I106" s="221"/>
      <c r="J106" s="221"/>
      <c r="K106" s="222"/>
      <c r="L106" s="62"/>
      <c r="M106" s="62"/>
      <c r="N106" s="62"/>
      <c r="O106" s="63">
        <v>2</v>
      </c>
      <c r="P106" s="63">
        <v>3</v>
      </c>
      <c r="Q106" s="15"/>
      <c r="S106" s="1">
        <f t="shared" si="0"/>
        <v>0</v>
      </c>
      <c r="T106" s="1">
        <f t="shared" si="1"/>
        <v>0</v>
      </c>
      <c r="U106" s="1">
        <f t="shared" si="2"/>
        <v>0</v>
      </c>
      <c r="V106" s="1">
        <f t="shared" si="3"/>
        <v>0</v>
      </c>
      <c r="W106" s="1">
        <f t="shared" si="4"/>
        <v>0</v>
      </c>
      <c r="X106" s="1">
        <f t="shared" si="5"/>
        <v>0</v>
      </c>
      <c r="Y106" s="1">
        <f t="shared" si="6"/>
        <v>0</v>
      </c>
      <c r="Z106" s="1">
        <f t="shared" si="7"/>
        <v>0</v>
      </c>
      <c r="AA106" s="1">
        <f t="shared" si="8"/>
        <v>0</v>
      </c>
      <c r="AB106" s="1" t="str">
        <f t="shared" si="11"/>
        <v/>
      </c>
    </row>
    <row r="107" spans="2:28" ht="244.5" customHeight="1">
      <c r="C107" s="45" t="s">
        <v>642</v>
      </c>
      <c r="D107" s="270" t="s">
        <v>743</v>
      </c>
      <c r="E107" s="270"/>
      <c r="F107" s="45" t="s">
        <v>662</v>
      </c>
      <c r="G107" s="220" t="s">
        <v>755</v>
      </c>
      <c r="H107" s="221"/>
      <c r="I107" s="221"/>
      <c r="J107" s="221"/>
      <c r="K107" s="222"/>
      <c r="L107" s="62"/>
      <c r="M107" s="62"/>
      <c r="N107" s="62"/>
      <c r="O107" s="63">
        <v>2</v>
      </c>
      <c r="P107" s="63">
        <v>2</v>
      </c>
      <c r="S107" s="1">
        <f t="shared" si="0"/>
        <v>0</v>
      </c>
      <c r="T107" s="1">
        <f t="shared" si="1"/>
        <v>0</v>
      </c>
      <c r="U107" s="1">
        <f t="shared" si="2"/>
        <v>0</v>
      </c>
      <c r="V107" s="1">
        <f t="shared" si="3"/>
        <v>0</v>
      </c>
      <c r="W107" s="1">
        <f t="shared" si="4"/>
        <v>0</v>
      </c>
      <c r="X107" s="1">
        <f t="shared" si="5"/>
        <v>0</v>
      </c>
      <c r="Y107" s="1">
        <f t="shared" si="6"/>
        <v>0</v>
      </c>
      <c r="Z107" s="1">
        <f t="shared" si="7"/>
        <v>0</v>
      </c>
      <c r="AA107" s="1">
        <f t="shared" si="8"/>
        <v>0</v>
      </c>
      <c r="AB107" s="1" t="str">
        <f t="shared" si="11"/>
        <v/>
      </c>
    </row>
    <row r="108" spans="2:28" ht="217.5" customHeight="1">
      <c r="B108" s="15"/>
      <c r="C108" s="45" t="s">
        <v>642</v>
      </c>
      <c r="D108" s="270" t="s">
        <v>743</v>
      </c>
      <c r="E108" s="270"/>
      <c r="F108" s="45" t="s">
        <v>672</v>
      </c>
      <c r="G108" s="220" t="s">
        <v>757</v>
      </c>
      <c r="H108" s="221"/>
      <c r="I108" s="221"/>
      <c r="J108" s="221"/>
      <c r="K108" s="222"/>
      <c r="L108" s="62"/>
      <c r="M108" s="62"/>
      <c r="N108" s="62"/>
      <c r="O108" s="63">
        <v>2</v>
      </c>
      <c r="P108" s="63">
        <v>2</v>
      </c>
      <c r="Q108" s="15"/>
      <c r="S108" s="1">
        <f t="shared" si="0"/>
        <v>0</v>
      </c>
      <c r="T108" s="1">
        <f t="shared" si="1"/>
        <v>0</v>
      </c>
      <c r="U108" s="1">
        <f t="shared" si="2"/>
        <v>0</v>
      </c>
      <c r="V108" s="1">
        <f t="shared" si="3"/>
        <v>0</v>
      </c>
      <c r="W108" s="1">
        <f t="shared" si="4"/>
        <v>0</v>
      </c>
      <c r="X108" s="1">
        <f t="shared" si="5"/>
        <v>0</v>
      </c>
      <c r="Y108" s="1">
        <f t="shared" si="6"/>
        <v>0</v>
      </c>
      <c r="Z108" s="1">
        <f t="shared" si="7"/>
        <v>0</v>
      </c>
      <c r="AA108" s="1">
        <f t="shared" si="8"/>
        <v>0</v>
      </c>
      <c r="AB108" s="1" t="str">
        <f t="shared" si="11"/>
        <v/>
      </c>
    </row>
    <row r="109" spans="2:28" ht="184.5" customHeight="1">
      <c r="C109" s="45" t="s">
        <v>742</v>
      </c>
      <c r="D109" s="223" t="s">
        <v>759</v>
      </c>
      <c r="E109" s="224"/>
      <c r="F109" s="45" t="s">
        <v>744</v>
      </c>
      <c r="G109" s="220" t="s">
        <v>761</v>
      </c>
      <c r="H109" s="221"/>
      <c r="I109" s="221"/>
      <c r="J109" s="221"/>
      <c r="K109" s="222"/>
      <c r="L109" s="62"/>
      <c r="M109" s="62"/>
      <c r="N109" s="62"/>
      <c r="O109" s="63">
        <v>3</v>
      </c>
      <c r="P109" s="63">
        <v>3</v>
      </c>
      <c r="S109" s="1">
        <f t="shared" si="0"/>
        <v>0</v>
      </c>
      <c r="T109" s="1">
        <f t="shared" si="1"/>
        <v>0</v>
      </c>
      <c r="U109" s="1">
        <f t="shared" si="2"/>
        <v>0</v>
      </c>
      <c r="V109" s="1">
        <f t="shared" si="3"/>
        <v>0</v>
      </c>
      <c r="W109" s="1">
        <f t="shared" si="4"/>
        <v>0</v>
      </c>
      <c r="X109" s="1">
        <f t="shared" si="5"/>
        <v>0</v>
      </c>
      <c r="Y109" s="1">
        <f t="shared" si="6"/>
        <v>0</v>
      </c>
      <c r="Z109" s="1">
        <f t="shared" si="7"/>
        <v>0</v>
      </c>
      <c r="AA109" s="1">
        <f t="shared" si="8"/>
        <v>0</v>
      </c>
      <c r="AB109" s="1" t="str">
        <f t="shared" si="11"/>
        <v/>
      </c>
    </row>
    <row r="110" spans="2:28" ht="82.5" customHeight="1">
      <c r="C110" s="45" t="s">
        <v>742</v>
      </c>
      <c r="D110" s="223" t="s">
        <v>759</v>
      </c>
      <c r="E110" s="224"/>
      <c r="F110" s="45" t="s">
        <v>746</v>
      </c>
      <c r="G110" s="220" t="s">
        <v>1050</v>
      </c>
      <c r="H110" s="221"/>
      <c r="I110" s="221"/>
      <c r="J110" s="221"/>
      <c r="K110" s="221"/>
      <c r="L110" s="62"/>
      <c r="M110" s="62"/>
      <c r="N110" s="62"/>
      <c r="O110" s="63">
        <v>2</v>
      </c>
      <c r="P110" s="63">
        <v>2</v>
      </c>
      <c r="S110" s="1">
        <f t="shared" si="0"/>
        <v>0</v>
      </c>
      <c r="T110" s="1">
        <f t="shared" si="1"/>
        <v>0</v>
      </c>
      <c r="U110" s="1">
        <f t="shared" si="2"/>
        <v>0</v>
      </c>
      <c r="V110" s="1">
        <f t="shared" si="3"/>
        <v>0</v>
      </c>
      <c r="W110" s="1">
        <f t="shared" si="4"/>
        <v>0</v>
      </c>
      <c r="X110" s="1">
        <f t="shared" si="5"/>
        <v>0</v>
      </c>
      <c r="Y110" s="1">
        <f t="shared" si="6"/>
        <v>0</v>
      </c>
      <c r="Z110" s="1">
        <f t="shared" si="7"/>
        <v>0</v>
      </c>
      <c r="AA110" s="1">
        <f t="shared" si="8"/>
        <v>0</v>
      </c>
      <c r="AB110" s="1" t="str">
        <f t="shared" si="11"/>
        <v/>
      </c>
    </row>
    <row r="111" spans="2:28" ht="129" customHeight="1">
      <c r="C111" s="45" t="s">
        <v>742</v>
      </c>
      <c r="D111" s="223" t="s">
        <v>759</v>
      </c>
      <c r="E111" s="224"/>
      <c r="F111" s="45" t="s">
        <v>748</v>
      </c>
      <c r="G111" s="220" t="s">
        <v>1051</v>
      </c>
      <c r="H111" s="221"/>
      <c r="I111" s="221"/>
      <c r="J111" s="221"/>
      <c r="K111" s="222"/>
      <c r="L111" s="62"/>
      <c r="M111" s="62"/>
      <c r="N111" s="62"/>
      <c r="O111" s="63">
        <v>3</v>
      </c>
      <c r="P111" s="63">
        <v>2</v>
      </c>
      <c r="S111" s="1">
        <f t="shared" si="0"/>
        <v>0</v>
      </c>
      <c r="T111" s="1">
        <f t="shared" si="1"/>
        <v>0</v>
      </c>
      <c r="U111" s="1">
        <f t="shared" si="2"/>
        <v>0</v>
      </c>
      <c r="V111" s="1">
        <f t="shared" si="3"/>
        <v>0</v>
      </c>
      <c r="W111" s="1">
        <f t="shared" si="4"/>
        <v>0</v>
      </c>
      <c r="X111" s="1">
        <f t="shared" si="5"/>
        <v>0</v>
      </c>
      <c r="Y111" s="1">
        <f t="shared" si="6"/>
        <v>0</v>
      </c>
      <c r="Z111" s="1">
        <f t="shared" si="7"/>
        <v>0</v>
      </c>
      <c r="AA111" s="1">
        <f t="shared" si="8"/>
        <v>0</v>
      </c>
      <c r="AB111" s="1" t="str">
        <f t="shared" si="11"/>
        <v/>
      </c>
    </row>
    <row r="112" spans="2:28" ht="73.5" customHeight="1">
      <c r="C112" s="45" t="s">
        <v>742</v>
      </c>
      <c r="D112" s="223" t="s">
        <v>759</v>
      </c>
      <c r="E112" s="224"/>
      <c r="F112" s="45" t="s">
        <v>750</v>
      </c>
      <c r="G112" s="220" t="s">
        <v>767</v>
      </c>
      <c r="H112" s="221"/>
      <c r="I112" s="221"/>
      <c r="J112" s="221"/>
      <c r="K112" s="222"/>
      <c r="L112" s="62"/>
      <c r="M112" s="62"/>
      <c r="N112" s="62"/>
      <c r="O112" s="63">
        <v>2</v>
      </c>
      <c r="P112" s="63">
        <v>2</v>
      </c>
      <c r="S112" s="1">
        <f t="shared" si="0"/>
        <v>0</v>
      </c>
      <c r="T112" s="1">
        <f t="shared" si="1"/>
        <v>0</v>
      </c>
      <c r="U112" s="1">
        <f t="shared" si="2"/>
        <v>0</v>
      </c>
      <c r="V112" s="1">
        <f t="shared" si="3"/>
        <v>0</v>
      </c>
      <c r="W112" s="1">
        <f t="shared" si="4"/>
        <v>0</v>
      </c>
      <c r="X112" s="1">
        <f t="shared" si="5"/>
        <v>0</v>
      </c>
      <c r="Y112" s="1">
        <f t="shared" si="6"/>
        <v>0</v>
      </c>
      <c r="Z112" s="1">
        <f t="shared" si="7"/>
        <v>0</v>
      </c>
      <c r="AA112" s="1">
        <f t="shared" si="8"/>
        <v>0</v>
      </c>
      <c r="AB112" s="1" t="str">
        <f t="shared" si="11"/>
        <v/>
      </c>
    </row>
    <row r="113" spans="1:28" ht="293.25" customHeight="1">
      <c r="B113" s="12"/>
      <c r="C113" s="45" t="s">
        <v>758</v>
      </c>
      <c r="D113" s="223" t="s">
        <v>769</v>
      </c>
      <c r="E113" s="224"/>
      <c r="F113" s="45" t="s">
        <v>760</v>
      </c>
      <c r="G113" s="220" t="s">
        <v>1052</v>
      </c>
      <c r="H113" s="221"/>
      <c r="I113" s="221"/>
      <c r="J113" s="221"/>
      <c r="K113" s="222"/>
      <c r="L113" s="62"/>
      <c r="M113" s="62"/>
      <c r="N113" s="62"/>
      <c r="O113" s="63">
        <v>3</v>
      </c>
      <c r="P113" s="63">
        <v>2</v>
      </c>
      <c r="Q113" s="12"/>
      <c r="S113" s="1">
        <f t="shared" si="0"/>
        <v>0</v>
      </c>
      <c r="T113" s="1">
        <f t="shared" si="1"/>
        <v>0</v>
      </c>
      <c r="U113" s="1">
        <f t="shared" si="2"/>
        <v>0</v>
      </c>
      <c r="V113" s="1">
        <f t="shared" si="3"/>
        <v>0</v>
      </c>
      <c r="W113" s="1">
        <f t="shared" si="4"/>
        <v>0</v>
      </c>
      <c r="X113" s="1">
        <f t="shared" si="5"/>
        <v>0</v>
      </c>
      <c r="Y113" s="1">
        <f t="shared" si="6"/>
        <v>0</v>
      </c>
      <c r="Z113" s="1">
        <f t="shared" si="7"/>
        <v>0</v>
      </c>
      <c r="AA113" s="1">
        <f t="shared" si="8"/>
        <v>0</v>
      </c>
      <c r="AB113" s="1" t="str">
        <f t="shared" si="11"/>
        <v/>
      </c>
    </row>
    <row r="114" spans="1:28" ht="100.5" customHeight="1">
      <c r="B114" s="15"/>
      <c r="C114" s="45" t="s">
        <v>768</v>
      </c>
      <c r="D114" s="223" t="s">
        <v>773</v>
      </c>
      <c r="E114" s="224"/>
      <c r="F114" s="45" t="s">
        <v>770</v>
      </c>
      <c r="G114" s="220" t="s">
        <v>775</v>
      </c>
      <c r="H114" s="221"/>
      <c r="I114" s="221"/>
      <c r="J114" s="221"/>
      <c r="K114" s="222"/>
      <c r="L114" s="62"/>
      <c r="M114" s="62"/>
      <c r="N114" s="62"/>
      <c r="O114" s="63">
        <v>2</v>
      </c>
      <c r="P114" s="63">
        <v>2</v>
      </c>
      <c r="Q114" s="15"/>
      <c r="S114" s="1">
        <f t="shared" ref="S114:S119" si="13">IF(AND(OR($M114="x",$N114="x"),$O114=1,$P114=3),1,0)</f>
        <v>0</v>
      </c>
      <c r="T114" s="1">
        <f t="shared" ref="T114:T119" si="14">IF(AND(OR($M114="x",$N114="x"),$O114=2,$P114=3),1,0)</f>
        <v>0</v>
      </c>
      <c r="U114" s="1">
        <f t="shared" ref="U114:U119" si="15">IF(AND(OR($M114="x",$N114="x"),$O114=3,$P114=3),1,0)</f>
        <v>0</v>
      </c>
      <c r="V114" s="1">
        <f t="shared" ref="V114:V119" si="16">IF(AND(OR($M114="x",$N114="x"),$O114=1,$P114=2),1,0)</f>
        <v>0</v>
      </c>
      <c r="W114" s="1">
        <f t="shared" ref="W114:W119" si="17">IF(AND(OR($M114="x",$N114="x"),$O114=2,$P114=2),1,0)</f>
        <v>0</v>
      </c>
      <c r="X114" s="1">
        <f t="shared" ref="X114:X119" si="18">IF(AND(OR($M114="x",$N114="x"),$O114=3,$P114=2),1,0)</f>
        <v>0</v>
      </c>
      <c r="Y114" s="1">
        <f t="shared" ref="Y114:Y119" si="19">IF(AND(OR($M114="x",$N114="x"),$O114=1,$P114=1),1,0)</f>
        <v>0</v>
      </c>
      <c r="Z114" s="1">
        <f t="shared" ref="Z114:Z119" si="20">IF(AND(OR($M114="x",$N114="x"),$O114=2,$P114=1),1,0)</f>
        <v>0</v>
      </c>
      <c r="AA114" s="1">
        <f t="shared" ref="AA114:AA119" si="21">IF(AND(OR($M114="x",$N114="x"),$O114=3,$P114=1),1,0)</f>
        <v>0</v>
      </c>
      <c r="AB114" s="1" t="str">
        <f t="shared" si="11"/>
        <v/>
      </c>
    </row>
    <row r="115" spans="1:28" ht="104.25" customHeight="1">
      <c r="B115" s="12"/>
      <c r="C115" s="45" t="s">
        <v>772</v>
      </c>
      <c r="D115" s="223" t="s">
        <v>777</v>
      </c>
      <c r="E115" s="224"/>
      <c r="F115" s="45" t="s">
        <v>774</v>
      </c>
      <c r="G115" s="220" t="s">
        <v>779</v>
      </c>
      <c r="H115" s="221"/>
      <c r="I115" s="221"/>
      <c r="J115" s="221"/>
      <c r="K115" s="222"/>
      <c r="L115" s="62"/>
      <c r="M115" s="62"/>
      <c r="N115" s="62"/>
      <c r="O115" s="63">
        <v>3</v>
      </c>
      <c r="P115" s="63">
        <v>2</v>
      </c>
      <c r="Q115" s="12"/>
      <c r="S115" s="1">
        <f t="shared" si="13"/>
        <v>0</v>
      </c>
      <c r="T115" s="1">
        <f t="shared" si="14"/>
        <v>0</v>
      </c>
      <c r="U115" s="1">
        <f t="shared" si="15"/>
        <v>0</v>
      </c>
      <c r="V115" s="1">
        <f t="shared" si="16"/>
        <v>0</v>
      </c>
      <c r="W115" s="1">
        <f t="shared" si="17"/>
        <v>0</v>
      </c>
      <c r="X115" s="1">
        <f t="shared" si="18"/>
        <v>0</v>
      </c>
      <c r="Y115" s="1">
        <f t="shared" si="19"/>
        <v>0</v>
      </c>
      <c r="Z115" s="1">
        <f t="shared" si="20"/>
        <v>0</v>
      </c>
      <c r="AA115" s="1">
        <f t="shared" si="21"/>
        <v>0</v>
      </c>
      <c r="AB115" s="1" t="str">
        <f t="shared" si="11"/>
        <v/>
      </c>
    </row>
    <row r="116" spans="1:28" ht="145.5" customHeight="1">
      <c r="B116" s="15"/>
      <c r="C116" s="45" t="s">
        <v>772</v>
      </c>
      <c r="D116" s="223" t="s">
        <v>777</v>
      </c>
      <c r="E116" s="224"/>
      <c r="F116" s="45" t="s">
        <v>1053</v>
      </c>
      <c r="G116" s="220" t="s">
        <v>1054</v>
      </c>
      <c r="H116" s="221"/>
      <c r="I116" s="221"/>
      <c r="J116" s="221"/>
      <c r="K116" s="222"/>
      <c r="L116" s="62"/>
      <c r="M116" s="62"/>
      <c r="N116" s="62"/>
      <c r="O116" s="63">
        <v>2</v>
      </c>
      <c r="P116" s="63">
        <v>2</v>
      </c>
      <c r="Q116" s="15"/>
      <c r="S116" s="1">
        <f t="shared" si="13"/>
        <v>0</v>
      </c>
      <c r="T116" s="1">
        <f t="shared" si="14"/>
        <v>0</v>
      </c>
      <c r="U116" s="1">
        <f t="shared" si="15"/>
        <v>0</v>
      </c>
      <c r="V116" s="1">
        <f t="shared" si="16"/>
        <v>0</v>
      </c>
      <c r="W116" s="1">
        <f t="shared" si="17"/>
        <v>0</v>
      </c>
      <c r="X116" s="1">
        <f t="shared" si="18"/>
        <v>0</v>
      </c>
      <c r="Y116" s="1">
        <f t="shared" si="19"/>
        <v>0</v>
      </c>
      <c r="Z116" s="1">
        <f t="shared" si="20"/>
        <v>0</v>
      </c>
      <c r="AA116" s="1">
        <f t="shared" si="21"/>
        <v>0</v>
      </c>
      <c r="AB116" s="1" t="str">
        <f t="shared" si="11"/>
        <v/>
      </c>
    </row>
    <row r="117" spans="1:28" ht="130.5" customHeight="1">
      <c r="C117" s="45" t="s">
        <v>776</v>
      </c>
      <c r="D117" s="223" t="s">
        <v>1055</v>
      </c>
      <c r="E117" s="224"/>
      <c r="F117" s="45" t="s">
        <v>778</v>
      </c>
      <c r="G117" s="220" t="s">
        <v>785</v>
      </c>
      <c r="H117" s="221"/>
      <c r="I117" s="221"/>
      <c r="J117" s="221"/>
      <c r="K117" s="222"/>
      <c r="L117" s="62"/>
      <c r="M117" s="62"/>
      <c r="N117" s="62"/>
      <c r="O117" s="63">
        <v>2</v>
      </c>
      <c r="P117" s="63">
        <v>2</v>
      </c>
      <c r="S117" s="1">
        <f t="shared" si="13"/>
        <v>0</v>
      </c>
      <c r="T117" s="1">
        <f t="shared" si="14"/>
        <v>0</v>
      </c>
      <c r="U117" s="1">
        <f t="shared" si="15"/>
        <v>0</v>
      </c>
      <c r="V117" s="1">
        <f t="shared" si="16"/>
        <v>0</v>
      </c>
      <c r="W117" s="1">
        <f t="shared" si="17"/>
        <v>0</v>
      </c>
      <c r="X117" s="1">
        <f t="shared" si="18"/>
        <v>0</v>
      </c>
      <c r="Y117" s="1">
        <f t="shared" si="19"/>
        <v>0</v>
      </c>
      <c r="Z117" s="1">
        <f t="shared" si="20"/>
        <v>0</v>
      </c>
      <c r="AA117" s="1">
        <f t="shared" si="21"/>
        <v>0</v>
      </c>
      <c r="AB117" s="1" t="str">
        <f t="shared" si="11"/>
        <v/>
      </c>
    </row>
    <row r="118" spans="1:28" ht="80.25" customHeight="1">
      <c r="C118" s="45" t="s">
        <v>827</v>
      </c>
      <c r="D118" s="338" t="s">
        <v>915</v>
      </c>
      <c r="E118" s="339"/>
      <c r="F118" s="45" t="s">
        <v>828</v>
      </c>
      <c r="G118" s="282" t="s">
        <v>917</v>
      </c>
      <c r="H118" s="283"/>
      <c r="I118" s="283"/>
      <c r="J118" s="283"/>
      <c r="K118" s="284"/>
      <c r="L118" s="62"/>
      <c r="M118" s="62"/>
      <c r="N118" s="62"/>
      <c r="O118" s="64">
        <v>2</v>
      </c>
      <c r="P118" s="64">
        <v>2</v>
      </c>
      <c r="S118" s="1">
        <f>IF(AND(OR($M118="x",$N118="x"),$O118=1,$P118=3),1,0)</f>
        <v>0</v>
      </c>
      <c r="T118" s="1">
        <f>IF(AND(OR($M118="x",$N118="x"),$O118=2,$P118=3),1,0)</f>
        <v>0</v>
      </c>
      <c r="U118" s="1">
        <f>IF(AND(OR($M118="x",$N118="x"),$O118=3,$P118=3),1,0)</f>
        <v>0</v>
      </c>
      <c r="V118" s="1">
        <f>IF(AND(OR($M118="x",$N118="x"),$O118=1,$P118=2),1,0)</f>
        <v>0</v>
      </c>
      <c r="W118" s="1">
        <f>IF(AND(OR($M118="x",$N118="x"),$O118=2,$P118=2),1,0)</f>
        <v>0</v>
      </c>
      <c r="X118" s="1">
        <f>IF(AND(OR($M118="x",$N118="x"),$O118=3,$P118=2),1,0)</f>
        <v>0</v>
      </c>
      <c r="Y118" s="1">
        <f>IF(AND(OR($M118="x",$N118="x"),$O118=1,$P118=1),1,0)</f>
        <v>0</v>
      </c>
      <c r="Z118" s="1">
        <f>IF(AND(OR($M118="x",$N118="x"),$O118=2,$P118=1),1,0)</f>
        <v>0</v>
      </c>
      <c r="AA118" s="1">
        <f>IF(AND(OR($M118="x",$N118="x"),$O118=3,$P118=1),1,0)</f>
        <v>0</v>
      </c>
      <c r="AB118" s="1" t="str">
        <f t="shared" si="11"/>
        <v/>
      </c>
    </row>
    <row r="119" spans="1:28" ht="80.25" customHeight="1">
      <c r="B119" s="3"/>
      <c r="C119" s="45" t="s">
        <v>908</v>
      </c>
      <c r="D119" s="270" t="s">
        <v>909</v>
      </c>
      <c r="E119" s="270"/>
      <c r="F119" s="45" t="s">
        <v>910</v>
      </c>
      <c r="G119" s="220" t="s">
        <v>911</v>
      </c>
      <c r="H119" s="221"/>
      <c r="I119" s="221"/>
      <c r="J119" s="221"/>
      <c r="K119" s="222"/>
      <c r="L119" s="62"/>
      <c r="M119" s="62"/>
      <c r="N119" s="62"/>
      <c r="O119" s="63">
        <v>2</v>
      </c>
      <c r="P119" s="63">
        <v>2</v>
      </c>
      <c r="Q119" s="3"/>
      <c r="S119" s="1">
        <f t="shared" si="13"/>
        <v>0</v>
      </c>
      <c r="T119" s="1">
        <f t="shared" si="14"/>
        <v>0</v>
      </c>
      <c r="U119" s="1">
        <f t="shared" si="15"/>
        <v>0</v>
      </c>
      <c r="V119" s="1">
        <f t="shared" si="16"/>
        <v>0</v>
      </c>
      <c r="W119" s="1">
        <f t="shared" si="17"/>
        <v>0</v>
      </c>
      <c r="X119" s="1">
        <f t="shared" si="18"/>
        <v>0</v>
      </c>
      <c r="Y119" s="1">
        <f t="shared" si="19"/>
        <v>0</v>
      </c>
      <c r="Z119" s="1">
        <f t="shared" si="20"/>
        <v>0</v>
      </c>
      <c r="AA119" s="1">
        <f t="shared" si="21"/>
        <v>0</v>
      </c>
      <c r="AB119" s="1" t="str">
        <f t="shared" si="11"/>
        <v/>
      </c>
    </row>
    <row r="120" spans="1:28" ht="102.75" customHeight="1">
      <c r="C120" s="36" t="s">
        <v>268</v>
      </c>
      <c r="D120" s="334" t="s">
        <v>269</v>
      </c>
      <c r="E120" s="335"/>
      <c r="F120" s="36" t="s">
        <v>270</v>
      </c>
      <c r="G120" s="362" t="s">
        <v>271</v>
      </c>
      <c r="H120" s="363"/>
      <c r="I120" s="363"/>
      <c r="J120" s="363"/>
      <c r="K120" s="364"/>
      <c r="L120" s="67"/>
      <c r="M120" s="67"/>
      <c r="N120" s="67"/>
      <c r="O120" s="68">
        <v>3</v>
      </c>
      <c r="P120" s="68">
        <v>2</v>
      </c>
      <c r="S120" s="1">
        <f>IF(AND(OR($M120="x",$N120="x"),$O120=1,$P120=3),1,0)</f>
        <v>0</v>
      </c>
      <c r="T120" s="1">
        <f>IF(AND(OR($M120="x",$N120="x"),$O120=2,$P120=3),1,0)</f>
        <v>0</v>
      </c>
      <c r="U120" s="1">
        <f>IF(AND(OR($M120="x",$N120="x"),$O120=3,$P120=3),1,0)</f>
        <v>0</v>
      </c>
      <c r="V120" s="1">
        <f>IF(AND(OR($M120="x",$N120="x"),$O120=1,$P120=2),1,0)</f>
        <v>0</v>
      </c>
      <c r="W120" s="1">
        <f>IF(AND(OR($M120="x",$N120="x"),$O120=2,$P120=2),1,0)</f>
        <v>0</v>
      </c>
      <c r="X120" s="1">
        <f>IF(AND(OR($M120="x",$N120="x"),$O120=3,$P120=2),1,0)</f>
        <v>0</v>
      </c>
      <c r="Y120" s="1">
        <f>IF(AND(OR($M120="x",$N120="x"),$O120=1,$P120=1),1,0)</f>
        <v>0</v>
      </c>
      <c r="Z120" s="1">
        <f>IF(AND(OR($M120="x",$N120="x"),$O120=2,$P120=1),1,0)</f>
        <v>0</v>
      </c>
      <c r="AA120" s="1">
        <f>IF(AND(OR($M120="x",$N120="x"),$O120=3,$P120=1),1,0)</f>
        <v>0</v>
      </c>
      <c r="AB120" s="1" t="str">
        <f t="shared" si="11"/>
        <v/>
      </c>
    </row>
    <row r="121" spans="1:28" ht="18" customHeight="1">
      <c r="B121" s="3"/>
      <c r="C121" s="70"/>
      <c r="D121" s="70"/>
      <c r="E121" s="70"/>
      <c r="F121" s="70"/>
      <c r="G121" s="70"/>
      <c r="H121" s="70"/>
      <c r="I121" s="70"/>
      <c r="J121" s="70"/>
      <c r="K121" s="70"/>
      <c r="L121" s="70"/>
      <c r="M121" s="70"/>
      <c r="N121" s="70"/>
      <c r="P121" s="70"/>
      <c r="Q121" s="3"/>
    </row>
    <row r="122" spans="1:28" s="206" customFormat="1" ht="56.25" customHeight="1">
      <c r="B122" s="207"/>
      <c r="C122" s="285" t="s">
        <v>272</v>
      </c>
      <c r="D122" s="285"/>
      <c r="E122" s="285"/>
      <c r="F122" s="285"/>
      <c r="G122" s="285"/>
      <c r="H122" s="285"/>
      <c r="I122" s="285"/>
      <c r="J122" s="285"/>
      <c r="K122" s="285"/>
      <c r="L122" s="285"/>
      <c r="M122" s="285"/>
      <c r="N122" s="285"/>
      <c r="O122" s="285"/>
      <c r="P122" s="285"/>
    </row>
    <row r="123" spans="1:28" s="209" customFormat="1" ht="264.75" customHeight="1">
      <c r="A123" s="208"/>
      <c r="B123" s="207"/>
      <c r="C123" s="238" t="s">
        <v>273</v>
      </c>
      <c r="D123" s="238"/>
      <c r="E123" s="238"/>
      <c r="F123" s="238"/>
      <c r="G123" s="238"/>
      <c r="H123" s="238"/>
      <c r="I123" s="238"/>
      <c r="J123" s="238"/>
      <c r="K123" s="238"/>
      <c r="L123" s="238"/>
      <c r="M123" s="238"/>
      <c r="N123" s="238"/>
      <c r="O123" s="238"/>
      <c r="P123" s="238"/>
      <c r="Q123" s="206"/>
    </row>
    <row r="124" spans="1:28" s="209" customFormat="1" ht="64.5" customHeight="1" thickBot="1">
      <c r="A124" s="208"/>
      <c r="B124" s="207"/>
      <c r="C124" s="238" t="s">
        <v>274</v>
      </c>
      <c r="D124" s="238"/>
      <c r="E124" s="238"/>
      <c r="F124" s="238"/>
      <c r="G124" s="238"/>
      <c r="H124" s="238"/>
      <c r="I124" s="238"/>
      <c r="J124" s="238"/>
      <c r="K124" s="238"/>
      <c r="L124" s="238"/>
      <c r="M124" s="238"/>
      <c r="N124" s="238"/>
      <c r="O124" s="238"/>
      <c r="P124" s="238"/>
      <c r="Q124" s="206"/>
    </row>
    <row r="125" spans="1:28" s="209" customFormat="1" ht="48" customHeight="1">
      <c r="A125" s="208"/>
      <c r="B125" s="207"/>
      <c r="C125" s="352" t="s">
        <v>275</v>
      </c>
      <c r="D125" s="353"/>
      <c r="E125" s="353"/>
      <c r="F125" s="353" t="s">
        <v>276</v>
      </c>
      <c r="G125" s="353"/>
      <c r="H125" s="353"/>
      <c r="I125" s="353"/>
      <c r="J125" s="353"/>
      <c r="K125" s="353"/>
      <c r="L125" s="353"/>
      <c r="M125" s="353" t="s">
        <v>277</v>
      </c>
      <c r="N125" s="353"/>
      <c r="O125" s="353"/>
      <c r="P125" s="368"/>
      <c r="Q125" s="206"/>
    </row>
    <row r="126" spans="1:28" s="209" customFormat="1" ht="71.25" customHeight="1">
      <c r="A126" s="208"/>
      <c r="B126" s="207"/>
      <c r="C126" s="354" t="s">
        <v>278</v>
      </c>
      <c r="D126" s="355"/>
      <c r="E126" s="355"/>
      <c r="F126" s="358" t="s">
        <v>279</v>
      </c>
      <c r="G126" s="358"/>
      <c r="H126" s="358"/>
      <c r="I126" s="358"/>
      <c r="J126" s="358"/>
      <c r="K126" s="358"/>
      <c r="L126" s="358"/>
      <c r="M126" s="358" t="s">
        <v>280</v>
      </c>
      <c r="N126" s="358"/>
      <c r="O126" s="358"/>
      <c r="P126" s="360"/>
      <c r="Q126" s="206"/>
    </row>
    <row r="127" spans="1:28" s="209" customFormat="1" ht="113.25" customHeight="1">
      <c r="A127" s="208"/>
      <c r="B127" s="207"/>
      <c r="C127" s="354" t="s">
        <v>281</v>
      </c>
      <c r="D127" s="355"/>
      <c r="E127" s="355"/>
      <c r="F127" s="358" t="s">
        <v>282</v>
      </c>
      <c r="G127" s="358"/>
      <c r="H127" s="358"/>
      <c r="I127" s="358"/>
      <c r="J127" s="358"/>
      <c r="K127" s="358"/>
      <c r="L127" s="358"/>
      <c r="M127" s="358" t="s">
        <v>280</v>
      </c>
      <c r="N127" s="358"/>
      <c r="O127" s="358"/>
      <c r="P127" s="360"/>
      <c r="Q127" s="206"/>
    </row>
    <row r="128" spans="1:28" s="209" customFormat="1" ht="100.5" customHeight="1" thickBot="1">
      <c r="A128" s="208"/>
      <c r="B128" s="207"/>
      <c r="C128" s="356" t="s">
        <v>283</v>
      </c>
      <c r="D128" s="357"/>
      <c r="E128" s="357"/>
      <c r="F128" s="359" t="s">
        <v>284</v>
      </c>
      <c r="G128" s="359"/>
      <c r="H128" s="359"/>
      <c r="I128" s="359"/>
      <c r="J128" s="359"/>
      <c r="K128" s="359"/>
      <c r="L128" s="359"/>
      <c r="M128" s="359" t="s">
        <v>285</v>
      </c>
      <c r="N128" s="359"/>
      <c r="O128" s="359"/>
      <c r="P128" s="361"/>
      <c r="Q128" s="206"/>
    </row>
    <row r="129" spans="1:28" s="209" customFormat="1" ht="32.25" customHeight="1">
      <c r="A129" s="208"/>
      <c r="B129" s="207"/>
      <c r="C129" s="337" t="s">
        <v>286</v>
      </c>
      <c r="D129" s="337"/>
      <c r="E129" s="337"/>
      <c r="F129" s="337"/>
      <c r="G129" s="337"/>
      <c r="H129" s="337"/>
      <c r="I129" s="337"/>
      <c r="J129" s="337"/>
      <c r="K129" s="337"/>
      <c r="L129" s="337"/>
      <c r="M129" s="337"/>
      <c r="N129" s="337"/>
      <c r="O129" s="337"/>
      <c r="P129" s="337"/>
      <c r="Q129" s="206"/>
    </row>
    <row r="130" spans="1:28" s="209" customFormat="1" ht="139.5" customHeight="1">
      <c r="A130" s="208"/>
      <c r="B130" s="207"/>
      <c r="C130" s="238" t="s">
        <v>287</v>
      </c>
      <c r="D130" s="238"/>
      <c r="E130" s="238"/>
      <c r="F130" s="238"/>
      <c r="G130" s="238"/>
      <c r="H130" s="238"/>
      <c r="I130" s="238"/>
      <c r="J130" s="238"/>
      <c r="K130" s="238"/>
      <c r="L130" s="238"/>
      <c r="M130" s="238"/>
      <c r="N130" s="238"/>
      <c r="O130" s="238"/>
      <c r="P130" s="238"/>
      <c r="Q130" s="206"/>
    </row>
    <row r="131" spans="1:28" ht="18" customHeight="1">
      <c r="B131" s="3"/>
      <c r="C131" s="107"/>
      <c r="D131" s="69"/>
      <c r="E131" s="69"/>
      <c r="F131" s="69"/>
      <c r="G131" s="69"/>
      <c r="H131" s="69"/>
      <c r="I131" s="69"/>
      <c r="J131" s="69"/>
      <c r="K131" s="69"/>
      <c r="L131" s="69"/>
      <c r="M131" s="69"/>
      <c r="N131" s="69"/>
      <c r="O131" s="215"/>
      <c r="P131" s="112"/>
      <c r="Q131" s="3"/>
    </row>
    <row r="132" spans="1:28" ht="30" customHeight="1">
      <c r="C132" s="112"/>
      <c r="D132" s="112"/>
      <c r="E132" s="112"/>
      <c r="F132" s="112"/>
      <c r="G132" s="485"/>
      <c r="H132" s="486"/>
      <c r="I132" s="475" t="s">
        <v>288</v>
      </c>
      <c r="J132" s="476"/>
      <c r="K132" s="476"/>
      <c r="L132" s="476"/>
      <c r="M132" s="476"/>
      <c r="N132" s="477"/>
      <c r="O132" s="112"/>
      <c r="P132" s="125"/>
    </row>
    <row r="133" spans="1:28" ht="37.5" customHeight="1">
      <c r="C133" s="112"/>
      <c r="D133" s="112"/>
      <c r="E133" s="112"/>
      <c r="F133" s="112"/>
      <c r="G133" s="487"/>
      <c r="H133" s="488"/>
      <c r="I133" s="466" t="s">
        <v>289</v>
      </c>
      <c r="J133" s="467"/>
      <c r="K133" s="466" t="s">
        <v>290</v>
      </c>
      <c r="L133" s="467"/>
      <c r="M133" s="466" t="s">
        <v>291</v>
      </c>
      <c r="N133" s="467"/>
      <c r="O133" s="112"/>
      <c r="P133" s="126"/>
    </row>
    <row r="134" spans="1:28" ht="37.5" customHeight="1">
      <c r="C134" s="112"/>
      <c r="D134" s="112"/>
      <c r="E134" s="112"/>
      <c r="F134" s="112"/>
      <c r="G134" s="478" t="s">
        <v>292</v>
      </c>
      <c r="H134" s="128" t="s">
        <v>293</v>
      </c>
      <c r="I134" s="481">
        <f>SUM(S19:S120)</f>
        <v>0</v>
      </c>
      <c r="J134" s="482"/>
      <c r="K134" s="481">
        <f>SUM(T19:T120)</f>
        <v>0</v>
      </c>
      <c r="L134" s="482"/>
      <c r="M134" s="481">
        <f>SUM(U19:U120)</f>
        <v>0</v>
      </c>
      <c r="N134" s="482"/>
      <c r="O134" s="112"/>
      <c r="P134" s="112"/>
    </row>
    <row r="135" spans="1:28" ht="37.5" customHeight="1">
      <c r="C135" s="112"/>
      <c r="D135" s="112"/>
      <c r="E135" s="112"/>
      <c r="F135" s="112"/>
      <c r="G135" s="479"/>
      <c r="H135" s="128" t="s">
        <v>294</v>
      </c>
      <c r="I135" s="489">
        <f>SUM(V19:V120)</f>
        <v>0</v>
      </c>
      <c r="J135" s="490"/>
      <c r="K135" s="491">
        <f>SUM(W19:W120)</f>
        <v>0</v>
      </c>
      <c r="L135" s="492"/>
      <c r="M135" s="491">
        <f>SUM(X19:X120)</f>
        <v>0</v>
      </c>
      <c r="N135" s="492"/>
      <c r="O135" s="112"/>
      <c r="P135" s="112"/>
    </row>
    <row r="136" spans="1:28" ht="37.5" customHeight="1">
      <c r="C136" s="112"/>
      <c r="D136" s="112"/>
      <c r="E136" s="112"/>
      <c r="F136" s="112"/>
      <c r="G136" s="480"/>
      <c r="H136" s="128" t="s">
        <v>295</v>
      </c>
      <c r="I136" s="489">
        <f>SUM(Y19:Y120)</f>
        <v>0</v>
      </c>
      <c r="J136" s="490"/>
      <c r="K136" s="489">
        <f>SUM(Z19:Z120)</f>
        <v>0</v>
      </c>
      <c r="L136" s="490"/>
      <c r="M136" s="491">
        <f>SUM(AA19:AA120)</f>
        <v>0</v>
      </c>
      <c r="N136" s="492"/>
      <c r="O136" s="112"/>
      <c r="P136" s="112"/>
    </row>
    <row r="137" spans="1:28" ht="55.5" customHeight="1">
      <c r="C137" s="112"/>
      <c r="D137" s="112"/>
      <c r="E137" s="112"/>
      <c r="F137" s="112"/>
      <c r="G137" s="464" t="s">
        <v>296</v>
      </c>
      <c r="H137" s="464"/>
      <c r="I137" s="464"/>
      <c r="J137" s="464"/>
      <c r="K137" s="464"/>
      <c r="L137" s="464"/>
      <c r="M137" s="464"/>
      <c r="N137" s="125">
        <f>SUM(I134:N136)</f>
        <v>0</v>
      </c>
      <c r="O137" s="112"/>
      <c r="P137" s="112"/>
    </row>
    <row r="138" spans="1:28" s="3" customFormat="1" ht="7.5" customHeight="1">
      <c r="A138" s="1"/>
      <c r="B138" s="15"/>
      <c r="C138" s="122"/>
      <c r="D138" s="122"/>
      <c r="E138" s="122"/>
      <c r="F138" s="122"/>
      <c r="G138" s="123"/>
      <c r="H138" s="123"/>
      <c r="I138" s="123"/>
      <c r="J138" s="123"/>
      <c r="K138" s="123"/>
      <c r="L138" s="123"/>
      <c r="M138" s="123"/>
      <c r="N138" s="123"/>
      <c r="O138" s="124"/>
      <c r="P138" s="124"/>
      <c r="Q138" s="15"/>
      <c r="S138" s="1"/>
      <c r="T138" s="1"/>
      <c r="U138" s="1"/>
      <c r="V138" s="1"/>
      <c r="W138" s="1"/>
      <c r="X138" s="1"/>
      <c r="Y138" s="1"/>
      <c r="Z138" s="1"/>
      <c r="AA138" s="1"/>
      <c r="AB138" s="1"/>
    </row>
    <row r="139" spans="1:28" s="3" customFormat="1" ht="83.25" customHeight="1">
      <c r="A139" s="16"/>
      <c r="B139" s="49"/>
      <c r="C139" s="249" t="s">
        <v>297</v>
      </c>
      <c r="D139" s="249"/>
      <c r="E139" s="249"/>
      <c r="F139" s="249"/>
      <c r="G139" s="249"/>
      <c r="H139" s="249"/>
      <c r="I139" s="249"/>
      <c r="J139" s="249"/>
      <c r="K139" s="249"/>
      <c r="L139" s="249"/>
      <c r="M139" s="249"/>
      <c r="N139" s="249"/>
      <c r="O139" s="249"/>
      <c r="P139" s="249"/>
      <c r="Q139" s="1"/>
    </row>
    <row r="140" spans="1:28" ht="21" customHeight="1">
      <c r="B140" s="49"/>
      <c r="C140" s="454"/>
      <c r="D140" s="455"/>
      <c r="E140" s="455"/>
      <c r="F140" s="455"/>
      <c r="G140" s="455"/>
      <c r="H140" s="455"/>
      <c r="I140" s="455"/>
      <c r="J140" s="455"/>
      <c r="K140" s="455"/>
      <c r="L140" s="455"/>
      <c r="M140" s="455"/>
      <c r="N140" s="455"/>
      <c r="O140" s="455"/>
      <c r="P140" s="456"/>
      <c r="Q140" s="48"/>
      <c r="R140" s="48"/>
    </row>
    <row r="141" spans="1:28" ht="21" customHeight="1">
      <c r="B141" s="49"/>
      <c r="C141" s="457"/>
      <c r="D141" s="458"/>
      <c r="E141" s="458"/>
      <c r="F141" s="458"/>
      <c r="G141" s="458"/>
      <c r="H141" s="458"/>
      <c r="I141" s="458"/>
      <c r="J141" s="458"/>
      <c r="K141" s="458"/>
      <c r="L141" s="458"/>
      <c r="M141" s="458"/>
      <c r="N141" s="458"/>
      <c r="O141" s="458"/>
      <c r="P141" s="459"/>
      <c r="Q141" s="48"/>
      <c r="R141" s="48"/>
    </row>
    <row r="142" spans="1:28" ht="21" customHeight="1">
      <c r="B142" s="49"/>
      <c r="C142" s="457"/>
      <c r="D142" s="458"/>
      <c r="E142" s="458"/>
      <c r="F142" s="458"/>
      <c r="G142" s="458"/>
      <c r="H142" s="458"/>
      <c r="I142" s="458"/>
      <c r="J142" s="458"/>
      <c r="K142" s="458"/>
      <c r="L142" s="458"/>
      <c r="M142" s="458"/>
      <c r="N142" s="458"/>
      <c r="O142" s="458"/>
      <c r="P142" s="459"/>
      <c r="Q142" s="48"/>
      <c r="R142" s="48"/>
    </row>
    <row r="143" spans="1:28" ht="21" customHeight="1">
      <c r="B143" s="49"/>
      <c r="C143" s="457"/>
      <c r="D143" s="458"/>
      <c r="E143" s="458"/>
      <c r="F143" s="458"/>
      <c r="G143" s="458"/>
      <c r="H143" s="458"/>
      <c r="I143" s="458"/>
      <c r="J143" s="458"/>
      <c r="K143" s="458"/>
      <c r="L143" s="458"/>
      <c r="M143" s="458"/>
      <c r="N143" s="458"/>
      <c r="O143" s="458"/>
      <c r="P143" s="459"/>
      <c r="Q143" s="48"/>
      <c r="R143" s="48"/>
    </row>
    <row r="144" spans="1:28" ht="21" customHeight="1">
      <c r="B144" s="49"/>
      <c r="C144" s="460"/>
      <c r="D144" s="461"/>
      <c r="E144" s="461"/>
      <c r="F144" s="461"/>
      <c r="G144" s="461"/>
      <c r="H144" s="461"/>
      <c r="I144" s="461"/>
      <c r="J144" s="461"/>
      <c r="K144" s="461"/>
      <c r="L144" s="461"/>
      <c r="M144" s="461"/>
      <c r="N144" s="461"/>
      <c r="O144" s="461"/>
      <c r="P144" s="462"/>
      <c r="Q144" s="48"/>
      <c r="R144" s="48"/>
    </row>
    <row r="145" spans="2:18" ht="30" customHeight="1">
      <c r="B145" s="49"/>
      <c r="C145" s="112"/>
      <c r="D145" s="112"/>
      <c r="E145" s="112"/>
      <c r="F145" s="112"/>
      <c r="G145" s="112"/>
      <c r="H145" s="112"/>
      <c r="I145" s="112"/>
      <c r="J145" s="112"/>
      <c r="K145" s="112"/>
      <c r="L145" s="112"/>
      <c r="M145" s="112"/>
      <c r="N145" s="112"/>
      <c r="O145" s="112"/>
      <c r="P145" s="112"/>
      <c r="Q145" s="48"/>
      <c r="R145" s="48"/>
    </row>
    <row r="146" spans="2:18" ht="38.25" customHeight="1">
      <c r="B146" s="49"/>
      <c r="C146" s="249" t="s">
        <v>298</v>
      </c>
      <c r="D146" s="249"/>
      <c r="E146" s="249"/>
      <c r="F146" s="249"/>
      <c r="G146" s="249"/>
      <c r="H146" s="249"/>
      <c r="I146" s="249"/>
      <c r="J146" s="249"/>
      <c r="K146" s="249"/>
      <c r="L146" s="249"/>
      <c r="M146" s="249"/>
      <c r="N146" s="249"/>
      <c r="O146" s="249"/>
      <c r="P146" s="249"/>
      <c r="Q146" s="48"/>
      <c r="R146" s="48"/>
    </row>
    <row r="147" spans="2:18" ht="21" customHeight="1">
      <c r="B147" s="49"/>
      <c r="C147" s="454"/>
      <c r="D147" s="455"/>
      <c r="E147" s="455"/>
      <c r="F147" s="455"/>
      <c r="G147" s="455"/>
      <c r="H147" s="455"/>
      <c r="I147" s="455"/>
      <c r="J147" s="455"/>
      <c r="K147" s="455"/>
      <c r="L147" s="455"/>
      <c r="M147" s="455"/>
      <c r="N147" s="455"/>
      <c r="O147" s="455"/>
      <c r="P147" s="456"/>
      <c r="Q147" s="48"/>
      <c r="R147" s="48"/>
    </row>
    <row r="148" spans="2:18" ht="21" customHeight="1">
      <c r="B148" s="49"/>
      <c r="C148" s="457"/>
      <c r="D148" s="458"/>
      <c r="E148" s="458"/>
      <c r="F148" s="458"/>
      <c r="G148" s="458"/>
      <c r="H148" s="458"/>
      <c r="I148" s="458"/>
      <c r="J148" s="458"/>
      <c r="K148" s="458"/>
      <c r="L148" s="458"/>
      <c r="M148" s="458"/>
      <c r="N148" s="458"/>
      <c r="O148" s="458"/>
      <c r="P148" s="459"/>
      <c r="Q148" s="48"/>
      <c r="R148" s="48"/>
    </row>
    <row r="149" spans="2:18" ht="21" customHeight="1">
      <c r="B149" s="49"/>
      <c r="C149" s="457"/>
      <c r="D149" s="458"/>
      <c r="E149" s="458"/>
      <c r="F149" s="458"/>
      <c r="G149" s="458"/>
      <c r="H149" s="458"/>
      <c r="I149" s="458"/>
      <c r="J149" s="458"/>
      <c r="K149" s="458"/>
      <c r="L149" s="458"/>
      <c r="M149" s="458"/>
      <c r="N149" s="458"/>
      <c r="O149" s="458"/>
      <c r="P149" s="459"/>
      <c r="Q149" s="48"/>
      <c r="R149" s="48"/>
    </row>
    <row r="150" spans="2:18" ht="21" customHeight="1">
      <c r="B150" s="49"/>
      <c r="C150" s="457"/>
      <c r="D150" s="458"/>
      <c r="E150" s="458"/>
      <c r="F150" s="458"/>
      <c r="G150" s="458"/>
      <c r="H150" s="458"/>
      <c r="I150" s="458"/>
      <c r="J150" s="458"/>
      <c r="K150" s="458"/>
      <c r="L150" s="458"/>
      <c r="M150" s="458"/>
      <c r="N150" s="458"/>
      <c r="O150" s="458"/>
      <c r="P150" s="459"/>
      <c r="Q150" s="48"/>
      <c r="R150" s="48"/>
    </row>
    <row r="151" spans="2:18" ht="21" customHeight="1">
      <c r="B151" s="49"/>
      <c r="C151" s="460"/>
      <c r="D151" s="461"/>
      <c r="E151" s="461"/>
      <c r="F151" s="461"/>
      <c r="G151" s="461"/>
      <c r="H151" s="461"/>
      <c r="I151" s="461"/>
      <c r="J151" s="461"/>
      <c r="K151" s="461"/>
      <c r="L151" s="461"/>
      <c r="M151" s="461"/>
      <c r="N151" s="461"/>
      <c r="O151" s="461"/>
      <c r="P151" s="462"/>
      <c r="Q151" s="48"/>
      <c r="R151" s="48"/>
    </row>
    <row r="152" spans="2:18" ht="39" customHeight="1">
      <c r="B152" s="49"/>
      <c r="C152" s="112"/>
      <c r="D152" s="112"/>
      <c r="E152" s="112"/>
      <c r="F152" s="112"/>
      <c r="G152" s="112"/>
      <c r="H152" s="112"/>
      <c r="I152" s="112"/>
      <c r="J152" s="112"/>
      <c r="K152" s="112"/>
      <c r="L152" s="112"/>
      <c r="M152" s="112"/>
      <c r="N152" s="112"/>
      <c r="O152" s="112"/>
      <c r="P152" s="112"/>
      <c r="Q152" s="48"/>
      <c r="R152" s="48"/>
    </row>
    <row r="153" spans="2:18" ht="110.25" customHeight="1">
      <c r="B153" s="49"/>
      <c r="C153" s="249" t="s">
        <v>299</v>
      </c>
      <c r="D153" s="249"/>
      <c r="E153" s="249"/>
      <c r="F153" s="249"/>
      <c r="G153" s="249"/>
      <c r="H153" s="249"/>
      <c r="I153" s="249"/>
      <c r="J153" s="249"/>
      <c r="K153" s="249"/>
      <c r="L153" s="249"/>
      <c r="M153" s="249"/>
      <c r="N153" s="249"/>
      <c r="O153" s="249"/>
      <c r="P153" s="249"/>
    </row>
    <row r="154" spans="2:18" ht="21" customHeight="1">
      <c r="B154" s="49"/>
      <c r="C154" s="454"/>
      <c r="D154" s="455"/>
      <c r="E154" s="455"/>
      <c r="F154" s="455"/>
      <c r="G154" s="455"/>
      <c r="H154" s="455"/>
      <c r="I154" s="455"/>
      <c r="J154" s="455"/>
      <c r="K154" s="455"/>
      <c r="L154" s="455"/>
      <c r="M154" s="455"/>
      <c r="N154" s="455"/>
      <c r="O154" s="455"/>
      <c r="P154" s="456"/>
      <c r="Q154" s="48"/>
      <c r="R154" s="48"/>
    </row>
    <row r="155" spans="2:18" ht="21" customHeight="1">
      <c r="B155" s="49"/>
      <c r="C155" s="457"/>
      <c r="D155" s="458"/>
      <c r="E155" s="458"/>
      <c r="F155" s="458"/>
      <c r="G155" s="458"/>
      <c r="H155" s="458"/>
      <c r="I155" s="458"/>
      <c r="J155" s="458"/>
      <c r="K155" s="458"/>
      <c r="L155" s="458"/>
      <c r="M155" s="458"/>
      <c r="N155" s="458"/>
      <c r="O155" s="458"/>
      <c r="P155" s="459"/>
      <c r="Q155" s="48"/>
      <c r="R155" s="48"/>
    </row>
    <row r="156" spans="2:18" ht="21" customHeight="1">
      <c r="B156" s="49"/>
      <c r="C156" s="457"/>
      <c r="D156" s="458"/>
      <c r="E156" s="458"/>
      <c r="F156" s="458"/>
      <c r="G156" s="458"/>
      <c r="H156" s="458"/>
      <c r="I156" s="458"/>
      <c r="J156" s="458"/>
      <c r="K156" s="458"/>
      <c r="L156" s="458"/>
      <c r="M156" s="458"/>
      <c r="N156" s="458"/>
      <c r="O156" s="458"/>
      <c r="P156" s="459"/>
      <c r="Q156" s="48"/>
      <c r="R156" s="48"/>
    </row>
    <row r="157" spans="2:18" ht="21" customHeight="1">
      <c r="B157" s="49"/>
      <c r="C157" s="457"/>
      <c r="D157" s="458"/>
      <c r="E157" s="458"/>
      <c r="F157" s="458"/>
      <c r="G157" s="458"/>
      <c r="H157" s="458"/>
      <c r="I157" s="458"/>
      <c r="J157" s="458"/>
      <c r="K157" s="458"/>
      <c r="L157" s="458"/>
      <c r="M157" s="458"/>
      <c r="N157" s="458"/>
      <c r="O157" s="458"/>
      <c r="P157" s="459"/>
      <c r="Q157" s="48"/>
      <c r="R157" s="48"/>
    </row>
    <row r="158" spans="2:18" ht="21" customHeight="1">
      <c r="B158" s="49"/>
      <c r="C158" s="460"/>
      <c r="D158" s="461"/>
      <c r="E158" s="461"/>
      <c r="F158" s="461"/>
      <c r="G158" s="461"/>
      <c r="H158" s="461"/>
      <c r="I158" s="461"/>
      <c r="J158" s="461"/>
      <c r="K158" s="461"/>
      <c r="L158" s="461"/>
      <c r="M158" s="461"/>
      <c r="N158" s="461"/>
      <c r="O158" s="461"/>
      <c r="P158" s="462"/>
      <c r="Q158" s="48"/>
      <c r="R158" s="48"/>
    </row>
    <row r="159" spans="2:18" ht="21" customHeight="1">
      <c r="B159" s="49"/>
      <c r="C159" s="216"/>
      <c r="D159" s="216"/>
      <c r="E159" s="216"/>
      <c r="F159" s="216"/>
      <c r="G159" s="216"/>
      <c r="H159" s="216"/>
      <c r="I159" s="216"/>
      <c r="J159" s="216"/>
      <c r="K159" s="216"/>
      <c r="L159" s="216"/>
      <c r="M159" s="216"/>
      <c r="N159" s="216"/>
      <c r="O159" s="216"/>
      <c r="P159" s="216"/>
      <c r="Q159" s="48"/>
      <c r="R159" s="48"/>
    </row>
    <row r="160" spans="2:18">
      <c r="B160" s="50"/>
      <c r="C160" s="463" t="s">
        <v>300</v>
      </c>
      <c r="D160" s="463"/>
      <c r="E160" s="463"/>
      <c r="F160" s="463"/>
      <c r="G160" s="463"/>
      <c r="H160" s="463"/>
      <c r="I160" s="463"/>
      <c r="J160" s="463"/>
      <c r="K160" s="463"/>
      <c r="L160" s="463"/>
      <c r="M160" s="463"/>
      <c r="N160" s="463"/>
      <c r="O160" s="112"/>
      <c r="P160" s="112"/>
      <c r="Q160" s="2"/>
    </row>
    <row r="161" spans="1:28" s="209" customFormat="1" ht="128.25" customHeight="1">
      <c r="A161" s="208"/>
      <c r="B161" s="207"/>
      <c r="C161" s="238" t="s">
        <v>301</v>
      </c>
      <c r="D161" s="238"/>
      <c r="E161" s="238"/>
      <c r="F161" s="238"/>
      <c r="G161" s="238"/>
      <c r="H161" s="238"/>
      <c r="I161" s="238"/>
      <c r="J161" s="238"/>
      <c r="K161" s="238"/>
      <c r="L161" s="238"/>
      <c r="M161" s="238"/>
      <c r="N161" s="238"/>
      <c r="O161" s="238"/>
      <c r="P161" s="238"/>
      <c r="Q161" s="206"/>
    </row>
    <row r="162" spans="1:28" s="209" customFormat="1" ht="75" customHeight="1">
      <c r="A162" s="208"/>
      <c r="B162" s="207"/>
      <c r="C162" s="238" t="s">
        <v>302</v>
      </c>
      <c r="D162" s="238"/>
      <c r="E162" s="238"/>
      <c r="F162" s="238"/>
      <c r="G162" s="238"/>
      <c r="H162" s="238"/>
      <c r="I162" s="238"/>
      <c r="J162" s="238"/>
      <c r="K162" s="238"/>
      <c r="L162" s="238"/>
      <c r="M162" s="238"/>
      <c r="N162" s="238"/>
      <c r="O162" s="238"/>
      <c r="P162" s="238"/>
      <c r="Q162" s="206"/>
    </row>
    <row r="163" spans="1:28" s="209" customFormat="1" ht="260.25" customHeight="1">
      <c r="A163" s="208"/>
      <c r="B163" s="207"/>
      <c r="C163" s="238" t="s">
        <v>303</v>
      </c>
      <c r="D163" s="238"/>
      <c r="E163" s="238"/>
      <c r="F163" s="238"/>
      <c r="G163" s="238"/>
      <c r="H163" s="238"/>
      <c r="I163" s="238"/>
      <c r="J163" s="238"/>
      <c r="K163" s="238"/>
      <c r="L163" s="238"/>
      <c r="M163" s="238"/>
      <c r="N163" s="238"/>
      <c r="O163" s="238"/>
      <c r="P163" s="238"/>
      <c r="Q163" s="206"/>
    </row>
    <row r="164" spans="1:28" s="206" customFormat="1" ht="123" customHeight="1">
      <c r="B164" s="207"/>
      <c r="C164" s="238" t="s">
        <v>304</v>
      </c>
      <c r="D164" s="238"/>
      <c r="E164" s="238"/>
      <c r="F164" s="238"/>
      <c r="G164" s="238"/>
      <c r="H164" s="238"/>
      <c r="I164" s="238"/>
      <c r="J164" s="238"/>
      <c r="K164" s="238"/>
      <c r="L164" s="238"/>
      <c r="M164" s="238"/>
      <c r="N164" s="238"/>
      <c r="O164" s="238"/>
      <c r="P164" s="238"/>
      <c r="AB164" s="210"/>
    </row>
    <row r="165" spans="1:28" s="209" customFormat="1" ht="303.75" customHeight="1">
      <c r="A165" s="208"/>
      <c r="B165" s="207"/>
      <c r="C165" s="238" t="s">
        <v>305</v>
      </c>
      <c r="D165" s="238"/>
      <c r="E165" s="238"/>
      <c r="F165" s="238"/>
      <c r="G165" s="238"/>
      <c r="H165" s="238"/>
      <c r="I165" s="238"/>
      <c r="J165" s="238"/>
      <c r="K165" s="238"/>
      <c r="L165" s="238"/>
      <c r="M165" s="238"/>
      <c r="N165" s="238"/>
      <c r="O165" s="238"/>
      <c r="P165" s="238"/>
      <c r="Q165" s="206"/>
    </row>
    <row r="166" spans="1:28" s="206" customFormat="1" ht="152.25" customHeight="1">
      <c r="B166" s="211"/>
      <c r="C166" s="250" t="s">
        <v>306</v>
      </c>
      <c r="D166" s="250"/>
      <c r="E166" s="250"/>
      <c r="F166" s="250"/>
      <c r="G166" s="250"/>
      <c r="H166" s="250"/>
      <c r="I166" s="250"/>
      <c r="J166" s="250"/>
      <c r="K166" s="250"/>
      <c r="L166" s="250"/>
      <c r="M166" s="250"/>
      <c r="N166" s="250"/>
      <c r="O166" s="250"/>
      <c r="P166" s="250"/>
      <c r="Q166" s="209"/>
      <c r="AB166" s="210"/>
    </row>
    <row r="167" spans="1:28" s="206" customFormat="1" ht="257.25" customHeight="1">
      <c r="B167" s="207"/>
      <c r="C167" s="238" t="s">
        <v>307</v>
      </c>
      <c r="D167" s="238"/>
      <c r="E167" s="238"/>
      <c r="F167" s="238"/>
      <c r="G167" s="238"/>
      <c r="H167" s="238"/>
      <c r="I167" s="238"/>
      <c r="J167" s="238"/>
      <c r="K167" s="238"/>
      <c r="L167" s="238"/>
      <c r="M167" s="238"/>
      <c r="N167" s="238"/>
      <c r="O167" s="238"/>
      <c r="P167" s="238"/>
      <c r="AB167" s="210"/>
    </row>
    <row r="168" spans="1:28" s="209" customFormat="1" ht="72" customHeight="1">
      <c r="A168" s="208"/>
      <c r="B168" s="207"/>
      <c r="C168" s="238" t="s">
        <v>308</v>
      </c>
      <c r="D168" s="238"/>
      <c r="E168" s="238"/>
      <c r="F168" s="238"/>
      <c r="G168" s="238"/>
      <c r="H168" s="238"/>
      <c r="I168" s="238"/>
      <c r="J168" s="238"/>
      <c r="K168" s="238"/>
      <c r="L168" s="238"/>
      <c r="M168" s="238"/>
      <c r="N168" s="238"/>
      <c r="O168" s="238"/>
      <c r="P168" s="238"/>
      <c r="Q168" s="206"/>
    </row>
    <row r="169" spans="1:28" s="209" customFormat="1" ht="129" customHeight="1">
      <c r="A169" s="208"/>
      <c r="B169" s="207"/>
      <c r="C169" s="238" t="s">
        <v>309</v>
      </c>
      <c r="D169" s="238"/>
      <c r="E169" s="238"/>
      <c r="F169" s="238"/>
      <c r="G169" s="238"/>
      <c r="H169" s="238"/>
      <c r="I169" s="238"/>
      <c r="J169" s="238"/>
      <c r="K169" s="238"/>
      <c r="L169" s="238"/>
      <c r="M169" s="238"/>
      <c r="N169" s="238"/>
      <c r="O169" s="238"/>
      <c r="P169" s="238"/>
      <c r="Q169" s="206"/>
    </row>
    <row r="170" spans="1:28" s="209" customFormat="1" ht="152.25" customHeight="1">
      <c r="A170" s="208"/>
      <c r="B170" s="207"/>
      <c r="C170" s="250" t="s">
        <v>310</v>
      </c>
      <c r="D170" s="250"/>
      <c r="E170" s="250"/>
      <c r="F170" s="250"/>
      <c r="G170" s="250"/>
      <c r="H170" s="250"/>
      <c r="I170" s="250"/>
      <c r="J170" s="250"/>
      <c r="K170" s="250"/>
      <c r="L170" s="250"/>
      <c r="M170" s="250"/>
      <c r="N170" s="250"/>
      <c r="O170" s="250"/>
      <c r="P170" s="250"/>
      <c r="Q170" s="206"/>
    </row>
    <row r="171" spans="1:28" s="206" customFormat="1" ht="174.75" customHeight="1">
      <c r="B171" s="207"/>
      <c r="C171" s="250" t="s">
        <v>311</v>
      </c>
      <c r="D171" s="250"/>
      <c r="E171" s="250"/>
      <c r="F171" s="250"/>
      <c r="G171" s="250"/>
      <c r="H171" s="250"/>
      <c r="I171" s="250"/>
      <c r="J171" s="250"/>
      <c r="K171" s="250"/>
      <c r="L171" s="250"/>
      <c r="M171" s="250"/>
      <c r="N171" s="250"/>
      <c r="O171" s="250"/>
      <c r="P171" s="250"/>
      <c r="Q171" s="212"/>
    </row>
    <row r="172" spans="1:28" s="206" customFormat="1" ht="125.25" customHeight="1">
      <c r="B172" s="207"/>
      <c r="C172" s="336" t="s">
        <v>312</v>
      </c>
      <c r="D172" s="336"/>
      <c r="E172" s="336"/>
      <c r="F172" s="336"/>
      <c r="G172" s="336"/>
      <c r="H172" s="336"/>
      <c r="I172" s="336"/>
      <c r="J172" s="336"/>
      <c r="K172" s="336"/>
      <c r="L172" s="336"/>
      <c r="M172" s="336"/>
      <c r="N172" s="336"/>
      <c r="O172" s="336"/>
      <c r="P172" s="336"/>
      <c r="Q172" s="212"/>
    </row>
    <row r="173" spans="1:28" s="206" customFormat="1" ht="299.25" customHeight="1">
      <c r="B173" s="207"/>
      <c r="C173" s="250" t="s">
        <v>313</v>
      </c>
      <c r="D173" s="250"/>
      <c r="E173" s="250"/>
      <c r="F173" s="250"/>
      <c r="G173" s="250"/>
      <c r="H173" s="250"/>
      <c r="I173" s="250"/>
      <c r="J173" s="250"/>
      <c r="K173" s="250"/>
      <c r="L173" s="250"/>
      <c r="M173" s="250"/>
      <c r="N173" s="250"/>
      <c r="O173" s="250"/>
      <c r="P173" s="250"/>
      <c r="Q173" s="212"/>
    </row>
    <row r="174" spans="1:28" s="206" customFormat="1" ht="274.5" customHeight="1">
      <c r="B174" s="207"/>
      <c r="C174" s="250" t="s">
        <v>314</v>
      </c>
      <c r="D174" s="250"/>
      <c r="E174" s="250"/>
      <c r="F174" s="250"/>
      <c r="G174" s="250"/>
      <c r="H174" s="250"/>
      <c r="I174" s="250"/>
      <c r="J174" s="250"/>
      <c r="K174" s="250"/>
      <c r="L174" s="250"/>
      <c r="M174" s="250"/>
      <c r="N174" s="250"/>
      <c r="O174" s="250"/>
      <c r="P174" s="250"/>
      <c r="Q174" s="212"/>
    </row>
    <row r="175" spans="1:28" s="159" customFormat="1" ht="84.75" customHeight="1">
      <c r="B175" s="200"/>
      <c r="C175" s="303"/>
      <c r="D175" s="303"/>
      <c r="E175" s="303"/>
      <c r="F175" s="303"/>
      <c r="G175" s="303"/>
      <c r="H175" s="370" t="s">
        <v>315</v>
      </c>
      <c r="I175" s="370"/>
      <c r="J175" s="370"/>
      <c r="K175" s="370"/>
      <c r="L175" s="370"/>
      <c r="M175" s="370"/>
      <c r="N175" s="370"/>
      <c r="O175" s="370"/>
      <c r="P175" s="370"/>
    </row>
    <row r="176" spans="1:28" ht="39.75" customHeight="1">
      <c r="B176" s="49"/>
      <c r="C176" s="431" t="s">
        <v>316</v>
      </c>
      <c r="D176" s="432"/>
      <c r="E176" s="432"/>
      <c r="F176" s="432"/>
      <c r="G176" s="225" t="str">
        <f>IF($K$5&lt;&gt;"",$K$5,"")</f>
        <v/>
      </c>
      <c r="H176" s="225"/>
      <c r="I176" s="225"/>
      <c r="J176" s="225"/>
      <c r="K176" s="225"/>
      <c r="L176" s="225"/>
      <c r="M176" s="225"/>
      <c r="N176" s="225"/>
      <c r="O176" s="225"/>
      <c r="P176" s="226"/>
      <c r="Q176" s="29"/>
    </row>
    <row r="177" spans="2:16">
      <c r="B177" s="49"/>
    </row>
    <row r="178" spans="2:16">
      <c r="B178" s="49"/>
      <c r="C178" s="251" t="s">
        <v>317</v>
      </c>
      <c r="D178" s="251"/>
      <c r="E178" s="251"/>
      <c r="F178" s="251"/>
      <c r="G178" s="251"/>
      <c r="H178" s="251"/>
      <c r="I178" s="251"/>
      <c r="J178" s="251"/>
      <c r="K178" s="251"/>
      <c r="L178" s="251"/>
      <c r="M178" s="251"/>
      <c r="N178" s="251"/>
      <c r="O178" s="251"/>
      <c r="P178" s="251"/>
    </row>
    <row r="179" spans="2:16" ht="42" customHeight="1">
      <c r="B179" s="49"/>
      <c r="C179" s="228" t="s">
        <v>318</v>
      </c>
      <c r="D179" s="228"/>
      <c r="E179" s="228"/>
      <c r="F179" s="228"/>
      <c r="G179" s="239"/>
      <c r="H179" s="239"/>
      <c r="I179" s="239"/>
    </row>
    <row r="180" spans="2:16">
      <c r="B180" s="49"/>
    </row>
    <row r="181" spans="2:16" s="159" customFormat="1" ht="58.5" customHeight="1">
      <c r="B181" s="200"/>
      <c r="C181" s="369" t="s">
        <v>319</v>
      </c>
      <c r="D181" s="369"/>
      <c r="E181" s="369"/>
      <c r="F181" s="369"/>
      <c r="G181" s="201"/>
      <c r="H181" s="201"/>
      <c r="I181" s="202"/>
      <c r="J181" s="202"/>
      <c r="K181" s="202"/>
      <c r="L181" s="202"/>
      <c r="M181" s="202"/>
      <c r="N181" s="202"/>
      <c r="O181" s="202"/>
      <c r="P181" s="202"/>
    </row>
    <row r="182" spans="2:16" s="159" customFormat="1" ht="44.25" customHeight="1">
      <c r="B182" s="200"/>
      <c r="C182" s="365" t="s">
        <v>320</v>
      </c>
      <c r="D182" s="365"/>
      <c r="E182" s="365"/>
      <c r="F182" s="365"/>
      <c r="G182" s="201"/>
      <c r="H182" s="201"/>
      <c r="I182" s="202"/>
      <c r="J182" s="202"/>
      <c r="K182" s="202"/>
      <c r="L182" s="202"/>
      <c r="M182" s="202"/>
      <c r="N182" s="202"/>
      <c r="O182" s="202"/>
      <c r="P182" s="202"/>
    </row>
    <row r="183" spans="2:16" s="159" customFormat="1" ht="144" customHeight="1">
      <c r="B183" s="200"/>
      <c r="C183" s="200"/>
      <c r="D183" s="200"/>
      <c r="E183" s="200"/>
      <c r="F183" s="200"/>
      <c r="G183" s="200"/>
      <c r="H183" s="227" t="s">
        <v>321</v>
      </c>
      <c r="I183" s="227"/>
      <c r="J183" s="227"/>
      <c r="K183" s="227"/>
      <c r="L183" s="227"/>
      <c r="M183" s="203"/>
      <c r="N183" s="200"/>
      <c r="O183" s="200"/>
      <c r="P183" s="200"/>
    </row>
  </sheetData>
  <sheetProtection algorithmName="SHA-512" hashValue="mVPQiFa32nYfn/A1UwdKyAIeTi62YhoD54fqu8FAiUQK9WpMnf6trD57XKThf7+0K00Wr1JXU//rm1sTsgAWaA==" saltValue="z4zeTCTvFfAmbA6SiG1fwg==" spinCount="100000" sheet="1" objects="1" formatCells="0" formatColumns="0" formatRows="0" insertColumns="0" insertRows="0" insertHyperlinks="0" autoFilter="0"/>
  <autoFilter ref="L18:L95" xr:uid="{00000000-0001-0000-0A00-000000000000}"/>
  <mergeCells count="314">
    <mergeCell ref="AA17:AA18"/>
    <mergeCell ref="D19:E19"/>
    <mergeCell ref="G19:K19"/>
    <mergeCell ref="C17:E18"/>
    <mergeCell ref="F17:K18"/>
    <mergeCell ref="L17:N17"/>
    <mergeCell ref="O17:O18"/>
    <mergeCell ref="S17:S18"/>
    <mergeCell ref="T17:T18"/>
    <mergeCell ref="U17:U18"/>
    <mergeCell ref="V17:V18"/>
    <mergeCell ref="W17:W18"/>
    <mergeCell ref="X17:X18"/>
    <mergeCell ref="P17:P18"/>
    <mergeCell ref="A2:A3"/>
    <mergeCell ref="Y17:Y18"/>
    <mergeCell ref="Z17:Z18"/>
    <mergeCell ref="O5:P5"/>
    <mergeCell ref="C13:N15"/>
    <mergeCell ref="C8:P8"/>
    <mergeCell ref="C11:P11"/>
    <mergeCell ref="C9:P10"/>
    <mergeCell ref="C6:G6"/>
    <mergeCell ref="H6:J6"/>
    <mergeCell ref="K6:M6"/>
    <mergeCell ref="N6:P6"/>
    <mergeCell ref="C2:F2"/>
    <mergeCell ref="G2:J2"/>
    <mergeCell ref="K2:M2"/>
    <mergeCell ref="N2:P2"/>
    <mergeCell ref="C3:F3"/>
    <mergeCell ref="G3:J3"/>
    <mergeCell ref="K3:M3"/>
    <mergeCell ref="N3:P3"/>
    <mergeCell ref="K5:M5"/>
    <mergeCell ref="C5:J5"/>
    <mergeCell ref="D97:E97"/>
    <mergeCell ref="G97:K97"/>
    <mergeCell ref="D96:E96"/>
    <mergeCell ref="G96:K96"/>
    <mergeCell ref="D106:E106"/>
    <mergeCell ref="G106:K106"/>
    <mergeCell ref="D107:E107"/>
    <mergeCell ref="G107:K107"/>
    <mergeCell ref="D105:E105"/>
    <mergeCell ref="G105:K105"/>
    <mergeCell ref="D103:E103"/>
    <mergeCell ref="G103:K103"/>
    <mergeCell ref="D104:E104"/>
    <mergeCell ref="G104:K104"/>
    <mergeCell ref="D102:E102"/>
    <mergeCell ref="G102:K102"/>
    <mergeCell ref="D98:E98"/>
    <mergeCell ref="G98:K98"/>
    <mergeCell ref="D99:E99"/>
    <mergeCell ref="G99:K99"/>
    <mergeCell ref="D100:E100"/>
    <mergeCell ref="G100:K100"/>
    <mergeCell ref="D101:E101"/>
    <mergeCell ref="G101:K101"/>
    <mergeCell ref="D112:E112"/>
    <mergeCell ref="G112:K112"/>
    <mergeCell ref="D113:E113"/>
    <mergeCell ref="G113:K113"/>
    <mergeCell ref="G132:H133"/>
    <mergeCell ref="I132:N132"/>
    <mergeCell ref="I133:J133"/>
    <mergeCell ref="K133:L133"/>
    <mergeCell ref="M133:N133"/>
    <mergeCell ref="M128:P128"/>
    <mergeCell ref="C129:P129"/>
    <mergeCell ref="C130:P130"/>
    <mergeCell ref="AO8:AO9"/>
    <mergeCell ref="AP8:AP9"/>
    <mergeCell ref="AF8:AH8"/>
    <mergeCell ref="AI8:AI9"/>
    <mergeCell ref="AD8:AD9"/>
    <mergeCell ref="AJ8:AJ9"/>
    <mergeCell ref="AK8:AK9"/>
    <mergeCell ref="AL8:AL9"/>
    <mergeCell ref="AM8:AM9"/>
    <mergeCell ref="AB17:AB18"/>
    <mergeCell ref="AN8:AN9"/>
    <mergeCell ref="G118:K118"/>
    <mergeCell ref="D111:E111"/>
    <mergeCell ref="G111:K111"/>
    <mergeCell ref="D117:E117"/>
    <mergeCell ref="G117:K117"/>
    <mergeCell ref="D115:E115"/>
    <mergeCell ref="M134:N134"/>
    <mergeCell ref="D120:E120"/>
    <mergeCell ref="G120:K120"/>
    <mergeCell ref="C122:P122"/>
    <mergeCell ref="G115:K115"/>
    <mergeCell ref="D116:E116"/>
    <mergeCell ref="G116:K116"/>
    <mergeCell ref="D119:E119"/>
    <mergeCell ref="G119:K119"/>
    <mergeCell ref="C127:E127"/>
    <mergeCell ref="F127:L127"/>
    <mergeCell ref="M127:P127"/>
    <mergeCell ref="C128:E128"/>
    <mergeCell ref="F128:L128"/>
    <mergeCell ref="D108:E108"/>
    <mergeCell ref="G108:K108"/>
    <mergeCell ref="H183:L183"/>
    <mergeCell ref="C181:F181"/>
    <mergeCell ref="C175:G175"/>
    <mergeCell ref="H175:K175"/>
    <mergeCell ref="L175:P175"/>
    <mergeCell ref="C139:P139"/>
    <mergeCell ref="C140:P144"/>
    <mergeCell ref="C154:P158"/>
    <mergeCell ref="C160:N160"/>
    <mergeCell ref="C161:P161"/>
    <mergeCell ref="C162:P162"/>
    <mergeCell ref="C163:P163"/>
    <mergeCell ref="C164:P164"/>
    <mergeCell ref="C165:P165"/>
    <mergeCell ref="C146:P146"/>
    <mergeCell ref="C147:P151"/>
    <mergeCell ref="C153:P153"/>
    <mergeCell ref="C172:P172"/>
    <mergeCell ref="C166:P166"/>
    <mergeCell ref="C167:P167"/>
    <mergeCell ref="C168:P168"/>
    <mergeCell ref="C169:P169"/>
    <mergeCell ref="C170:P170"/>
    <mergeCell ref="C171:P171"/>
    <mergeCell ref="C178:P178"/>
    <mergeCell ref="C179:F179"/>
    <mergeCell ref="G179:I179"/>
    <mergeCell ref="C182:F182"/>
    <mergeCell ref="I135:J135"/>
    <mergeCell ref="K135:L135"/>
    <mergeCell ref="C173:P173"/>
    <mergeCell ref="C174:P174"/>
    <mergeCell ref="I136:J136"/>
    <mergeCell ref="K136:L136"/>
    <mergeCell ref="M136:N136"/>
    <mergeCell ref="G137:M137"/>
    <mergeCell ref="G134:G136"/>
    <mergeCell ref="I134:J134"/>
    <mergeCell ref="M135:N135"/>
    <mergeCell ref="K134:L134"/>
    <mergeCell ref="D22:E22"/>
    <mergeCell ref="D23:E23"/>
    <mergeCell ref="D24:E24"/>
    <mergeCell ref="D25:E25"/>
    <mergeCell ref="D26:E26"/>
    <mergeCell ref="D27:E27"/>
    <mergeCell ref="D28:E28"/>
    <mergeCell ref="C176:F176"/>
    <mergeCell ref="G176:P176"/>
    <mergeCell ref="D109:E109"/>
    <mergeCell ref="G109:K109"/>
    <mergeCell ref="D110:E110"/>
    <mergeCell ref="G110:K110"/>
    <mergeCell ref="C124:P124"/>
    <mergeCell ref="C125:E125"/>
    <mergeCell ref="F125:L125"/>
    <mergeCell ref="M125:P125"/>
    <mergeCell ref="C126:E126"/>
    <mergeCell ref="F126:L126"/>
    <mergeCell ref="M126:P126"/>
    <mergeCell ref="D118:E118"/>
    <mergeCell ref="C123:P123"/>
    <mergeCell ref="D114:E114"/>
    <mergeCell ref="G114:K114"/>
    <mergeCell ref="D29:E29"/>
    <mergeCell ref="D30:E30"/>
    <mergeCell ref="D31:E31"/>
    <mergeCell ref="D32:E32"/>
    <mergeCell ref="D33:E33"/>
    <mergeCell ref="D34:E34"/>
    <mergeCell ref="D35:E35"/>
    <mergeCell ref="G20:K20"/>
    <mergeCell ref="G21:K21"/>
    <mergeCell ref="G22:K22"/>
    <mergeCell ref="G23:K23"/>
    <mergeCell ref="G24:K24"/>
    <mergeCell ref="G25:K25"/>
    <mergeCell ref="G26:K26"/>
    <mergeCell ref="G27:K27"/>
    <mergeCell ref="G28:K28"/>
    <mergeCell ref="G29:K29"/>
    <mergeCell ref="G30:K30"/>
    <mergeCell ref="G31:K31"/>
    <mergeCell ref="G32:K32"/>
    <mergeCell ref="G33:K33"/>
    <mergeCell ref="G34:K34"/>
    <mergeCell ref="D20:E20"/>
    <mergeCell ref="D21:E21"/>
    <mergeCell ref="G35:K35"/>
    <mergeCell ref="G36:K36"/>
    <mergeCell ref="G37:K37"/>
    <mergeCell ref="G38:K38"/>
    <mergeCell ref="G39:K39"/>
    <mergeCell ref="D36:E36"/>
    <mergeCell ref="D37:E37"/>
    <mergeCell ref="D38:E38"/>
    <mergeCell ref="D39:E39"/>
    <mergeCell ref="G40:K40"/>
    <mergeCell ref="G41:K41"/>
    <mergeCell ref="G42:K42"/>
    <mergeCell ref="G43:K43"/>
    <mergeCell ref="G44:K44"/>
    <mergeCell ref="G45:K45"/>
    <mergeCell ref="G46:K46"/>
    <mergeCell ref="D46:E46"/>
    <mergeCell ref="D47:E47"/>
    <mergeCell ref="D40:E40"/>
    <mergeCell ref="D41:E41"/>
    <mergeCell ref="D42:E42"/>
    <mergeCell ref="D43:E43"/>
    <mergeCell ref="D44:E44"/>
    <mergeCell ref="D45:E45"/>
    <mergeCell ref="G47:K47"/>
    <mergeCell ref="G48:K48"/>
    <mergeCell ref="G49:K49"/>
    <mergeCell ref="G50:K50"/>
    <mergeCell ref="D53:E53"/>
    <mergeCell ref="D54:E54"/>
    <mergeCell ref="D55:E55"/>
    <mergeCell ref="D56:E56"/>
    <mergeCell ref="D57:E57"/>
    <mergeCell ref="G51:K51"/>
    <mergeCell ref="G52:K52"/>
    <mergeCell ref="G53:K53"/>
    <mergeCell ref="G54:K54"/>
    <mergeCell ref="G55:K55"/>
    <mergeCell ref="G56:K56"/>
    <mergeCell ref="G57:K57"/>
    <mergeCell ref="D48:E48"/>
    <mergeCell ref="D49:E49"/>
    <mergeCell ref="D50:E50"/>
    <mergeCell ref="D51:E51"/>
    <mergeCell ref="D52:E52"/>
    <mergeCell ref="G58:K58"/>
    <mergeCell ref="G59:K59"/>
    <mergeCell ref="G60:K60"/>
    <mergeCell ref="G61:K61"/>
    <mergeCell ref="G62:K62"/>
    <mergeCell ref="G63:K63"/>
    <mergeCell ref="G64:K64"/>
    <mergeCell ref="D65:E65"/>
    <mergeCell ref="D66:E66"/>
    <mergeCell ref="D64:E64"/>
    <mergeCell ref="D58:E58"/>
    <mergeCell ref="D59:E59"/>
    <mergeCell ref="D60:E60"/>
    <mergeCell ref="D61:E61"/>
    <mergeCell ref="D62:E62"/>
    <mergeCell ref="D63:E63"/>
    <mergeCell ref="D67:E67"/>
    <mergeCell ref="D68:E68"/>
    <mergeCell ref="D78:E78"/>
    <mergeCell ref="D69:E69"/>
    <mergeCell ref="G65:K65"/>
    <mergeCell ref="G66:K66"/>
    <mergeCell ref="G67:K67"/>
    <mergeCell ref="G68:K68"/>
    <mergeCell ref="D70:E70"/>
    <mergeCell ref="D71:E71"/>
    <mergeCell ref="G69:K69"/>
    <mergeCell ref="G70:K70"/>
    <mergeCell ref="G71:K71"/>
    <mergeCell ref="D72:E72"/>
    <mergeCell ref="D73:E73"/>
    <mergeCell ref="D74:E74"/>
    <mergeCell ref="D75:E75"/>
    <mergeCell ref="G72:K72"/>
    <mergeCell ref="G73:K73"/>
    <mergeCell ref="G74:K74"/>
    <mergeCell ref="G75:K75"/>
    <mergeCell ref="D76:E76"/>
    <mergeCell ref="G76:K76"/>
    <mergeCell ref="G77:K77"/>
    <mergeCell ref="G78:K78"/>
    <mergeCell ref="D77:E77"/>
    <mergeCell ref="D79:E79"/>
    <mergeCell ref="D80:E80"/>
    <mergeCell ref="D81:E81"/>
    <mergeCell ref="D82:E82"/>
    <mergeCell ref="G79:K79"/>
    <mergeCell ref="G80:K80"/>
    <mergeCell ref="G81:K81"/>
    <mergeCell ref="G82:K82"/>
    <mergeCell ref="D83:E83"/>
    <mergeCell ref="D84:E84"/>
    <mergeCell ref="D85:E85"/>
    <mergeCell ref="G83:K83"/>
    <mergeCell ref="G84:K84"/>
    <mergeCell ref="G85:K85"/>
    <mergeCell ref="D86:E86"/>
    <mergeCell ref="G86:K86"/>
    <mergeCell ref="G87:K87"/>
    <mergeCell ref="D94:E94"/>
    <mergeCell ref="D95:E95"/>
    <mergeCell ref="G94:K94"/>
    <mergeCell ref="G95:K95"/>
    <mergeCell ref="G88:K88"/>
    <mergeCell ref="D87:E87"/>
    <mergeCell ref="D88:E88"/>
    <mergeCell ref="D89:E89"/>
    <mergeCell ref="G89:K89"/>
    <mergeCell ref="G90:K90"/>
    <mergeCell ref="G91:K91"/>
    <mergeCell ref="G92:K92"/>
    <mergeCell ref="G93:K93"/>
    <mergeCell ref="D90:E90"/>
    <mergeCell ref="D91:E91"/>
    <mergeCell ref="D92:E92"/>
    <mergeCell ref="D93:E93"/>
  </mergeCells>
  <phoneticPr fontId="36" type="noConversion"/>
  <conditionalFormatting sqref="A166:A167">
    <cfRule type="cellIs" dxfId="26" priority="1" operator="equal">
      <formula>"Obs"</formula>
    </cfRule>
  </conditionalFormatting>
  <conditionalFormatting sqref="I134:I136">
    <cfRule type="cellIs" dxfId="25" priority="8" operator="equal">
      <formula>" "</formula>
    </cfRule>
  </conditionalFormatting>
  <conditionalFormatting sqref="K134:K136 M134:M136">
    <cfRule type="cellIs" dxfId="24" priority="7" operator="equal">
      <formula>" "</formula>
    </cfRule>
  </conditionalFormatting>
  <dataValidations count="8">
    <dataValidation type="date" allowBlank="1" showInputMessage="1" showErrorMessage="1" error="Insira uma data válida." sqref="O5:P5" xr:uid="{ACC245D5-0CBC-475C-8B22-9FAAC7B806A0}">
      <formula1>36526</formula1>
      <formula2>54789</formula2>
    </dataValidation>
    <dataValidation type="decimal" allowBlank="1" showInputMessage="1" showErrorMessage="1" error="Apenas número." sqref="AE3" xr:uid="{B6528F0D-702F-47FE-B502-FC4DFA8008AD}">
      <formula1>0</formula1>
      <formula2>1000000000</formula2>
    </dataValidation>
    <dataValidation type="list" allowBlank="1" showInputMessage="1" showErrorMessage="1" error="Selecionar um órgão ou uma entidade da lista." sqref="G179:I179" xr:uid="{42635478-2B27-4C93-BB2D-1451CCAC8150}">
      <formula1>"CGM,SEPLAG,SEMUG,SMA,SECONSER,SMCTI,SMDC,SME,SMF,SMHRF,SECLIMA,SMU,SAE,SMDCG,SMARHS,SEMPAS,PGM,SMASES,SMC,SMAC,SMEL,SEOP,SMO,NITPREV,EMUSA,FeSaúde,FAN,FMS,NELTUR,NITTRANS,CLIN,FME,SEXEC"</formula1>
    </dataValidation>
    <dataValidation type="list" allowBlank="1" showInputMessage="1" showErrorMessage="1" error="Opções: &quot;Aditivo&quot; e &quot;Apostila&quot;" sqref="N6:P6" xr:uid="{5F73738B-D159-46E9-B139-64B06643A5C9}">
      <formula1>"ADITIVO,APOSTILA"</formula1>
    </dataValidation>
    <dataValidation type="list" allowBlank="1" showInputMessage="1" showErrorMessage="1" error="Opções possíveis: &quot;Despacho&quot; e &quot;Retorno&quot;." sqref="AD3" xr:uid="{CA423AB2-1909-49CA-AC97-4E6513B0BD3E}">
      <formula1>"Sim"</formula1>
    </dataValidation>
    <dataValidation type="list" allowBlank="1" showInputMessage="1" showErrorMessage="1" error="Selecionar o órgão/entidade da lista. Se estiver faltando, solicitar acréscimo na lista." sqref="G179:I179" xr:uid="{B7AC1B89-06E6-4D36-A29A-1E1A2F720C78}">
      <formula1>"CGM,SEPLAG,SEMUG,SMA,SECONSER,SMCTI,SMDC,SME,SMF,SMHRF,SECLIMA,SMU,SAE,SMDCG,SMARHS,SEMPAS,PGM,SMASES,SMC,SMAC,SMEL,SEOP,SMO,NITPREV,EMUSA,FeSaúde,FAN,FMS,NELTUR,NITTRANS,CLIN,FME,SEXEC"</formula1>
    </dataValidation>
    <dataValidation type="list" allowBlank="1" showInputMessage="1" showErrorMessage="1" sqref="M19:N120 L96:L120" xr:uid="{260379F5-D927-4766-9133-39160A749CC0}">
      <formula1>"X,x"</formula1>
    </dataValidation>
    <dataValidation type="list" allowBlank="1" showInputMessage="1" showErrorMessage="1" sqref="L19:L95" xr:uid="{8FF0A201-3C2D-4391-962D-49E877D6E2C6}">
      <formula1>"ocultar"</formula1>
    </dataValidation>
  </dataValidations>
  <printOptions horizontalCentered="1"/>
  <pageMargins left="0.31496062992125984" right="0.31496062992125984" top="0.35433070866141736" bottom="0.35433070866141736" header="0.31496062992125984" footer="0.31496062992125984"/>
  <pageSetup paperSize="9" scale="56" fitToHeight="0" orientation="portrait" r:id="rId1"/>
  <rowBreaks count="1" manualBreakCount="1">
    <brk id="120"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P101"/>
  <sheetViews>
    <sheetView showGridLines="0" zoomScale="60" zoomScaleNormal="60" workbookViewId="0"/>
  </sheetViews>
  <sheetFormatPr defaultColWidth="9.140625" defaultRowHeight="23.25"/>
  <cols>
    <col min="1" max="1" width="9.140625" style="1" customWidth="1"/>
    <col min="2" max="2" width="14.5703125" style="1" customWidth="1"/>
    <col min="3" max="3" width="6.5703125" style="49" customWidth="1"/>
    <col min="4" max="4" width="9.85546875" style="49" customWidth="1"/>
    <col min="5" max="5" width="8" style="49" customWidth="1"/>
    <col min="6" max="6" width="11.42578125" style="49" customWidth="1"/>
    <col min="7" max="11" width="12.7109375" style="49" customWidth="1"/>
    <col min="12" max="12" width="10" style="49" customWidth="1"/>
    <col min="13" max="13" width="12.7109375" style="49" customWidth="1"/>
    <col min="14" max="14" width="10.28515625" style="49" customWidth="1"/>
    <col min="15" max="15" width="12.140625" style="49" customWidth="1"/>
    <col min="16" max="16" width="9.85546875" style="49" customWidth="1"/>
    <col min="17" max="17" width="6.28515625" style="1" customWidth="1"/>
    <col min="18" max="18" width="9.140625" style="1" hidden="1" customWidth="1"/>
    <col min="19" max="27" width="3.5703125" style="1" hidden="1" customWidth="1"/>
    <col min="28" max="28" width="14" style="1" hidden="1" customWidth="1"/>
    <col min="29" max="29" width="9.140625" style="1" customWidth="1"/>
    <col min="30" max="30" width="22.28515625" style="1" customWidth="1"/>
    <col min="31" max="31" width="24" style="1" customWidth="1"/>
    <col min="32" max="32" width="20.5703125" style="1" customWidth="1"/>
    <col min="33" max="33" width="14.5703125" style="1" customWidth="1"/>
    <col min="34" max="16384" width="9.140625" style="1"/>
  </cols>
  <sheetData>
    <row r="1" spans="1:42" s="4" customFormat="1" ht="81" customHeight="1" thickBot="1">
      <c r="C1" s="83"/>
      <c r="D1" s="83"/>
      <c r="E1" s="83"/>
      <c r="F1" s="83"/>
      <c r="G1" s="83"/>
      <c r="H1" s="83"/>
      <c r="I1" s="83"/>
      <c r="J1" s="83"/>
      <c r="K1" s="83"/>
      <c r="L1" s="83"/>
      <c r="M1" s="83"/>
      <c r="N1" s="83"/>
      <c r="O1" s="83"/>
      <c r="P1" s="83"/>
      <c r="AD1" s="192" t="s">
        <v>0</v>
      </c>
      <c r="AE1" s="182"/>
      <c r="AH1" s="34"/>
      <c r="AI1" s="34"/>
    </row>
    <row r="2" spans="1:42" s="18" customFormat="1" ht="23.2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52.5" customHeight="1">
      <c r="B5" s="20"/>
      <c r="C5" s="307" t="s">
        <v>9</v>
      </c>
      <c r="D5" s="307"/>
      <c r="E5" s="307"/>
      <c r="F5" s="307"/>
      <c r="G5" s="307"/>
      <c r="H5" s="307"/>
      <c r="I5" s="307"/>
      <c r="J5" s="307"/>
      <c r="K5" s="321"/>
      <c r="L5" s="321"/>
      <c r="M5" s="321"/>
      <c r="N5" s="130"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4.75" customHeight="1" thickBot="1">
      <c r="B7" s="21"/>
      <c r="C7" s="328" t="s">
        <v>11</v>
      </c>
      <c r="D7" s="329"/>
      <c r="E7" s="329"/>
      <c r="F7" s="329"/>
      <c r="G7" s="329"/>
      <c r="H7" s="329"/>
      <c r="I7" s="329"/>
      <c r="J7" s="329"/>
      <c r="K7" s="329"/>
      <c r="L7" s="329"/>
      <c r="M7" s="329"/>
      <c r="N7" s="329"/>
      <c r="O7" s="329"/>
      <c r="P7" s="330"/>
      <c r="Q7" s="21"/>
      <c r="R7" s="21"/>
      <c r="AD7" s="3"/>
      <c r="AE7" s="13"/>
      <c r="AF7" s="2" t="s">
        <v>12</v>
      </c>
      <c r="AG7" s="2"/>
      <c r="AH7" s="2"/>
      <c r="AI7" s="3"/>
      <c r="AJ7" s="3"/>
      <c r="AK7" s="3"/>
      <c r="AL7" s="3"/>
      <c r="AM7" s="3"/>
      <c r="AN7" s="3"/>
      <c r="AO7" s="3"/>
      <c r="AP7" s="3"/>
    </row>
    <row r="8" spans="1:42" s="5" customFormat="1" ht="84.75" customHeight="1">
      <c r="B8" s="21"/>
      <c r="C8" s="311"/>
      <c r="D8" s="312"/>
      <c r="E8" s="312"/>
      <c r="F8" s="312"/>
      <c r="G8" s="312"/>
      <c r="H8" s="312"/>
      <c r="I8" s="312"/>
      <c r="J8" s="312"/>
      <c r="K8" s="312"/>
      <c r="L8" s="312"/>
      <c r="M8" s="312"/>
      <c r="N8" s="312"/>
      <c r="O8" s="312"/>
      <c r="P8" s="313"/>
      <c r="Q8" s="21"/>
      <c r="R8" s="21"/>
      <c r="AD8" s="386" t="s">
        <v>2</v>
      </c>
      <c r="AE8" s="13"/>
      <c r="AF8" s="385" t="s">
        <v>13</v>
      </c>
      <c r="AG8" s="381"/>
      <c r="AH8" s="381"/>
      <c r="AI8" s="381" t="s">
        <v>14</v>
      </c>
      <c r="AJ8" s="388" t="s">
        <v>7</v>
      </c>
      <c r="AK8" s="388" t="s">
        <v>15</v>
      </c>
      <c r="AL8" s="388" t="s">
        <v>16</v>
      </c>
      <c r="AM8" s="381" t="s">
        <v>17</v>
      </c>
      <c r="AN8" s="381" t="s">
        <v>18</v>
      </c>
      <c r="AO8" s="381" t="s">
        <v>19</v>
      </c>
      <c r="AP8" s="383" t="s">
        <v>8</v>
      </c>
    </row>
    <row r="9" spans="1:42" s="5" customFormat="1" ht="84.75" customHeight="1" thickBot="1">
      <c r="B9" s="21"/>
      <c r="C9" s="314"/>
      <c r="D9" s="315"/>
      <c r="E9" s="315"/>
      <c r="F9" s="315"/>
      <c r="G9" s="315"/>
      <c r="H9" s="315"/>
      <c r="I9" s="315"/>
      <c r="J9" s="315"/>
      <c r="K9" s="315"/>
      <c r="L9" s="315"/>
      <c r="M9" s="315"/>
      <c r="N9" s="315"/>
      <c r="O9" s="315"/>
      <c r="P9" s="316"/>
      <c r="Q9" s="21"/>
      <c r="R9" s="21"/>
      <c r="AD9" s="387"/>
      <c r="AE9" s="13"/>
      <c r="AF9" s="147" t="s">
        <v>20</v>
      </c>
      <c r="AG9" s="158" t="s">
        <v>21</v>
      </c>
      <c r="AH9" s="158" t="s">
        <v>22</v>
      </c>
      <c r="AI9" s="382"/>
      <c r="AJ9" s="389"/>
      <c r="AK9" s="389"/>
      <c r="AL9" s="389"/>
      <c r="AM9" s="382"/>
      <c r="AN9" s="382"/>
      <c r="AO9" s="382"/>
      <c r="AP9" s="384"/>
    </row>
    <row r="10" spans="1:42" s="5" customFormat="1" ht="42" customHeight="1">
      <c r="B10" s="21"/>
      <c r="C10" s="292" t="s">
        <v>24</v>
      </c>
      <c r="D10" s="292"/>
      <c r="E10" s="292"/>
      <c r="F10" s="292"/>
      <c r="G10" s="292"/>
      <c r="H10" s="292"/>
      <c r="I10" s="292"/>
      <c r="J10" s="292"/>
      <c r="K10" s="292"/>
      <c r="L10" s="292"/>
      <c r="M10" s="292"/>
      <c r="N10" s="292"/>
      <c r="O10" s="292"/>
      <c r="P10" s="292"/>
      <c r="Q10" s="21"/>
      <c r="R10" s="21"/>
      <c r="AD10" s="151" t="str">
        <f>IF(C3="","",C3)</f>
        <v/>
      </c>
      <c r="AE10" s="13"/>
      <c r="AF10" s="151" t="str">
        <f>IF(K5="","",K5)</f>
        <v/>
      </c>
      <c r="AG10" s="151" t="str">
        <f>IF(O5="","",YEAR(O5))</f>
        <v/>
      </c>
      <c r="AH10" s="151" t="str">
        <f>IF(AD3="Sim","NT de Retorno","")</f>
        <v/>
      </c>
      <c r="AI10" s="151" t="str">
        <f>IF(G96="","",G96)</f>
        <v/>
      </c>
      <c r="AJ10" s="152" t="str">
        <f>IF(AE3="","",AE3)</f>
        <v/>
      </c>
      <c r="AK10" s="152"/>
      <c r="AL10" s="152"/>
      <c r="AM10" s="152" t="str">
        <f>_xlfn.CONCAT(AB18:AB38)</f>
        <v/>
      </c>
      <c r="AN10" s="153" t="str">
        <f>IF(C8="","",C8)</f>
        <v/>
      </c>
      <c r="AO10" s="151" t="s">
        <v>1056</v>
      </c>
      <c r="AP10" s="151"/>
    </row>
    <row r="11" spans="1:42" s="5" customFormat="1" ht="6.75" customHeight="1" thickBot="1">
      <c r="B11" s="21"/>
      <c r="C11" s="57"/>
      <c r="D11" s="57"/>
      <c r="E11" s="57"/>
      <c r="F11" s="58"/>
      <c r="G11" s="58"/>
      <c r="H11" s="58"/>
      <c r="I11" s="58"/>
      <c r="J11" s="58"/>
      <c r="K11" s="58"/>
      <c r="L11" s="58"/>
      <c r="M11" s="58"/>
      <c r="N11" s="58"/>
      <c r="O11" s="58"/>
      <c r="P11" s="58"/>
      <c r="Q11" s="21"/>
      <c r="R11" s="21"/>
      <c r="AE11" s="13"/>
    </row>
    <row r="12" spans="1:42" s="5" customFormat="1" ht="16.5" customHeight="1" thickTop="1">
      <c r="A12" s="18"/>
      <c r="B12" s="21"/>
      <c r="C12" s="438" t="s">
        <v>1057</v>
      </c>
      <c r="D12" s="438"/>
      <c r="E12" s="438"/>
      <c r="F12" s="438"/>
      <c r="G12" s="438"/>
      <c r="H12" s="438"/>
      <c r="I12" s="438"/>
      <c r="J12" s="438"/>
      <c r="K12" s="438"/>
      <c r="L12" s="438"/>
      <c r="M12" s="438"/>
      <c r="N12" s="438"/>
      <c r="O12" s="438"/>
      <c r="P12" s="438"/>
      <c r="Q12" s="21"/>
      <c r="AE12" s="13"/>
    </row>
    <row r="13" spans="1:42" s="5" customFormat="1" ht="16.5" customHeight="1">
      <c r="A13" s="18"/>
      <c r="B13" s="21"/>
      <c r="C13" s="439"/>
      <c r="D13" s="439"/>
      <c r="E13" s="439"/>
      <c r="F13" s="439"/>
      <c r="G13" s="439"/>
      <c r="H13" s="439"/>
      <c r="I13" s="439"/>
      <c r="J13" s="439"/>
      <c r="K13" s="439"/>
      <c r="L13" s="439"/>
      <c r="M13" s="439"/>
      <c r="N13" s="439"/>
      <c r="O13" s="439"/>
      <c r="P13" s="439"/>
      <c r="Q13" s="21"/>
      <c r="AE13" s="13"/>
    </row>
    <row r="14" spans="1:42" s="4" customFormat="1" ht="16.5" customHeight="1">
      <c r="C14" s="439"/>
      <c r="D14" s="439"/>
      <c r="E14" s="439"/>
      <c r="F14" s="439"/>
      <c r="G14" s="439"/>
      <c r="H14" s="439"/>
      <c r="I14" s="439"/>
      <c r="J14" s="439"/>
      <c r="K14" s="439"/>
      <c r="L14" s="439"/>
      <c r="M14" s="439"/>
      <c r="N14" s="439"/>
      <c r="O14" s="439"/>
      <c r="P14" s="439"/>
    </row>
    <row r="15" spans="1:42" s="4" customFormat="1" ht="6" customHeight="1" thickBot="1">
      <c r="C15" s="96"/>
      <c r="D15" s="96"/>
      <c r="E15" s="96"/>
      <c r="F15" s="96"/>
      <c r="G15" s="96"/>
      <c r="H15" s="96"/>
      <c r="I15" s="96"/>
      <c r="J15" s="96"/>
      <c r="K15" s="96"/>
      <c r="L15" s="96"/>
      <c r="M15" s="96"/>
      <c r="N15" s="96"/>
      <c r="O15" s="96"/>
      <c r="P15" s="97"/>
    </row>
    <row r="16" spans="1:42" s="4" customFormat="1" ht="22.5" customHeight="1">
      <c r="C16" s="442" t="s">
        <v>26</v>
      </c>
      <c r="D16" s="443"/>
      <c r="E16" s="444"/>
      <c r="F16" s="445" t="s">
        <v>324</v>
      </c>
      <c r="G16" s="446"/>
      <c r="H16" s="446"/>
      <c r="I16" s="446"/>
      <c r="J16" s="446"/>
      <c r="K16" s="447"/>
      <c r="L16" s="448" t="s">
        <v>28</v>
      </c>
      <c r="M16" s="449"/>
      <c r="N16" s="450"/>
      <c r="O16" s="414" t="s">
        <v>29</v>
      </c>
      <c r="P16" s="451" t="s">
        <v>30</v>
      </c>
      <c r="S16" s="440" t="s">
        <v>31</v>
      </c>
      <c r="T16" s="440" t="s">
        <v>32</v>
      </c>
      <c r="U16" s="440" t="s">
        <v>33</v>
      </c>
      <c r="V16" s="440" t="s">
        <v>34</v>
      </c>
      <c r="W16" s="440" t="s">
        <v>35</v>
      </c>
      <c r="X16" s="440" t="s">
        <v>36</v>
      </c>
      <c r="Y16" s="440" t="s">
        <v>37</v>
      </c>
      <c r="Z16" s="440" t="s">
        <v>38</v>
      </c>
      <c r="AA16" s="440" t="s">
        <v>39</v>
      </c>
      <c r="AB16" s="366" t="s">
        <v>40</v>
      </c>
    </row>
    <row r="17" spans="3:28" s="4" customFormat="1" ht="35.25" customHeight="1">
      <c r="C17" s="442"/>
      <c r="D17" s="443"/>
      <c r="E17" s="444"/>
      <c r="F17" s="445"/>
      <c r="G17" s="446"/>
      <c r="H17" s="446"/>
      <c r="I17" s="446"/>
      <c r="J17" s="446"/>
      <c r="K17" s="447"/>
      <c r="L17" s="90" t="s">
        <v>41</v>
      </c>
      <c r="M17" s="93" t="s">
        <v>42</v>
      </c>
      <c r="N17" s="90" t="s">
        <v>43</v>
      </c>
      <c r="O17" s="414"/>
      <c r="P17" s="451"/>
      <c r="S17" s="441"/>
      <c r="T17" s="441"/>
      <c r="U17" s="441"/>
      <c r="V17" s="441"/>
      <c r="W17" s="441"/>
      <c r="X17" s="441"/>
      <c r="Y17" s="441"/>
      <c r="Z17" s="441"/>
      <c r="AA17" s="441"/>
      <c r="AB17" s="367"/>
    </row>
    <row r="18" spans="3:28" ht="47.25" customHeight="1">
      <c r="C18" s="45">
        <v>14</v>
      </c>
      <c r="D18" s="223" t="s">
        <v>45</v>
      </c>
      <c r="E18" s="224"/>
      <c r="F18" s="45" t="s">
        <v>1058</v>
      </c>
      <c r="G18" s="220" t="s">
        <v>1059</v>
      </c>
      <c r="H18" s="221"/>
      <c r="I18" s="221"/>
      <c r="J18" s="221"/>
      <c r="K18" s="222"/>
      <c r="L18" s="62"/>
      <c r="M18" s="62"/>
      <c r="N18" s="62"/>
      <c r="O18" s="63">
        <v>3</v>
      </c>
      <c r="P18" s="63">
        <v>2</v>
      </c>
      <c r="S18" s="1">
        <f>IF(AND(OR($M18="x",$N18="x"),$O18=1,$P18=3),1,0)</f>
        <v>0</v>
      </c>
      <c r="T18" s="1">
        <f t="shared" ref="T18:T37" si="0">IF(AND(OR($M18="x",$N18="x"),$O18=2,$P18=3),1,0)</f>
        <v>0</v>
      </c>
      <c r="U18" s="1">
        <f t="shared" ref="U18:U37" si="1">IF(AND(OR($M18="x",$N18="x"),$O18=3,$P18=3),1,0)</f>
        <v>0</v>
      </c>
      <c r="V18" s="1">
        <f t="shared" ref="V18:V37" si="2">IF(AND(OR($M18="x",$N18="x"),$O18=1,$P18=2),1,0)</f>
        <v>0</v>
      </c>
      <c r="W18" s="1">
        <f t="shared" ref="W18:W37" si="3">IF(AND(OR($M18="x",$N18="x"),$O18=2,$P18=2),1,0)</f>
        <v>0</v>
      </c>
      <c r="X18" s="1">
        <f t="shared" ref="X18:X37" si="4">IF(AND(OR($M18="x",$N18="x"),$O18=3,$P18=2),1,0)</f>
        <v>0</v>
      </c>
      <c r="Y18" s="1">
        <f t="shared" ref="Y18:Y37" si="5">IF(AND(OR($M18="x",$N18="x"),$O18=1,$P18=1),1,0)</f>
        <v>0</v>
      </c>
      <c r="Z18" s="1">
        <f t="shared" ref="Z18:Z37" si="6">IF(AND(OR($M18="x",$N18="x"),$O18=2,$P18=1),1,0)</f>
        <v>0</v>
      </c>
      <c r="AA18" s="1">
        <f t="shared" ref="AA18:AA37" si="7">IF(AND(OR($M18="x",$N18="x"),$O18=3,$P18=1),1,0)</f>
        <v>0</v>
      </c>
      <c r="AB18" s="1" t="str">
        <f>IF(OR(M18="X",N18="X"),_xlfn.CONCAT(F18,";"),"")</f>
        <v/>
      </c>
    </row>
    <row r="19" spans="3:28" ht="126.75" customHeight="1">
      <c r="C19" s="45">
        <v>14</v>
      </c>
      <c r="D19" s="223" t="s">
        <v>45</v>
      </c>
      <c r="E19" s="224"/>
      <c r="F19" s="45" t="s">
        <v>1060</v>
      </c>
      <c r="G19" s="220" t="s">
        <v>1061</v>
      </c>
      <c r="H19" s="221"/>
      <c r="I19" s="221"/>
      <c r="J19" s="221"/>
      <c r="K19" s="222"/>
      <c r="L19" s="62"/>
      <c r="M19" s="62"/>
      <c r="N19" s="62"/>
      <c r="O19" s="63">
        <v>3</v>
      </c>
      <c r="P19" s="63">
        <v>2</v>
      </c>
      <c r="S19" s="1">
        <f t="shared" ref="S19:S30" si="8">IF(AND(OR($M19="x",$N19="x"),$O19=1,$P19=3),1,0)</f>
        <v>0</v>
      </c>
      <c r="T19" s="1">
        <f t="shared" si="0"/>
        <v>0</v>
      </c>
      <c r="U19" s="1">
        <f t="shared" si="1"/>
        <v>0</v>
      </c>
      <c r="V19" s="1">
        <f t="shared" si="2"/>
        <v>0</v>
      </c>
      <c r="W19" s="1">
        <f t="shared" si="3"/>
        <v>0</v>
      </c>
      <c r="X19" s="1">
        <f t="shared" si="4"/>
        <v>0</v>
      </c>
      <c r="Y19" s="1">
        <f t="shared" si="5"/>
        <v>0</v>
      </c>
      <c r="Z19" s="1">
        <f t="shared" si="6"/>
        <v>0</v>
      </c>
      <c r="AA19" s="1">
        <f t="shared" si="7"/>
        <v>0</v>
      </c>
      <c r="AB19" s="1" t="str">
        <f t="shared" ref="AB19:AB31" si="9">IF(OR(M19="X",N19="X"),_xlfn.CONCAT(F19,";"),"")</f>
        <v/>
      </c>
    </row>
    <row r="20" spans="3:28" ht="39.75" customHeight="1">
      <c r="C20" s="45">
        <v>14</v>
      </c>
      <c r="D20" s="223" t="s">
        <v>45</v>
      </c>
      <c r="E20" s="224"/>
      <c r="F20" s="45" t="s">
        <v>1062</v>
      </c>
      <c r="G20" s="220" t="s">
        <v>1063</v>
      </c>
      <c r="H20" s="221"/>
      <c r="I20" s="221"/>
      <c r="J20" s="221"/>
      <c r="K20" s="222"/>
      <c r="L20" s="62"/>
      <c r="M20" s="62"/>
      <c r="N20" s="62"/>
      <c r="O20" s="63">
        <v>3</v>
      </c>
      <c r="P20" s="63">
        <v>2</v>
      </c>
      <c r="S20" s="1">
        <f>IF(AND(OR($M20="x",$N20="x"),$O20=1,$P20=3),1,0)</f>
        <v>0</v>
      </c>
      <c r="T20" s="1">
        <f t="shared" si="0"/>
        <v>0</v>
      </c>
      <c r="U20" s="1">
        <f t="shared" si="1"/>
        <v>0</v>
      </c>
      <c r="V20" s="1">
        <f t="shared" si="2"/>
        <v>0</v>
      </c>
      <c r="W20" s="1">
        <f t="shared" si="3"/>
        <v>0</v>
      </c>
      <c r="X20" s="1">
        <f t="shared" si="4"/>
        <v>0</v>
      </c>
      <c r="Y20" s="1">
        <f t="shared" si="5"/>
        <v>0</v>
      </c>
      <c r="Z20" s="1">
        <f t="shared" si="6"/>
        <v>0</v>
      </c>
      <c r="AA20" s="1">
        <f t="shared" si="7"/>
        <v>0</v>
      </c>
      <c r="AB20" s="1" t="str">
        <f t="shared" si="9"/>
        <v/>
      </c>
    </row>
    <row r="21" spans="3:28" ht="34.5" customHeight="1">
      <c r="C21" s="45">
        <v>14</v>
      </c>
      <c r="D21" s="223" t="s">
        <v>45</v>
      </c>
      <c r="E21" s="224"/>
      <c r="F21" s="45" t="s">
        <v>1064</v>
      </c>
      <c r="G21" s="220" t="s">
        <v>1065</v>
      </c>
      <c r="H21" s="221"/>
      <c r="I21" s="221"/>
      <c r="J21" s="221"/>
      <c r="K21" s="222"/>
      <c r="L21" s="62"/>
      <c r="M21" s="62"/>
      <c r="N21" s="62"/>
      <c r="O21" s="63">
        <v>3</v>
      </c>
      <c r="P21" s="63">
        <v>2</v>
      </c>
      <c r="S21" s="1">
        <f t="shared" si="8"/>
        <v>0</v>
      </c>
      <c r="T21" s="1">
        <f t="shared" si="0"/>
        <v>0</v>
      </c>
      <c r="U21" s="1">
        <f t="shared" si="1"/>
        <v>0</v>
      </c>
      <c r="V21" s="1">
        <f t="shared" si="2"/>
        <v>0</v>
      </c>
      <c r="W21" s="1">
        <f t="shared" si="3"/>
        <v>0</v>
      </c>
      <c r="X21" s="1">
        <f t="shared" si="4"/>
        <v>0</v>
      </c>
      <c r="Y21" s="1">
        <f t="shared" si="5"/>
        <v>0</v>
      </c>
      <c r="Z21" s="1">
        <f t="shared" si="6"/>
        <v>0</v>
      </c>
      <c r="AA21" s="1">
        <f t="shared" si="7"/>
        <v>0</v>
      </c>
      <c r="AB21" s="1" t="str">
        <f t="shared" si="9"/>
        <v/>
      </c>
    </row>
    <row r="22" spans="3:28" ht="36.75" customHeight="1">
      <c r="C22" s="45">
        <v>14</v>
      </c>
      <c r="D22" s="223" t="s">
        <v>45</v>
      </c>
      <c r="E22" s="224"/>
      <c r="F22" s="45" t="s">
        <v>1066</v>
      </c>
      <c r="G22" s="220" t="s">
        <v>1067</v>
      </c>
      <c r="H22" s="221"/>
      <c r="I22" s="221"/>
      <c r="J22" s="221"/>
      <c r="K22" s="222"/>
      <c r="L22" s="62"/>
      <c r="M22" s="62"/>
      <c r="N22" s="62"/>
      <c r="O22" s="63">
        <v>3</v>
      </c>
      <c r="P22" s="63">
        <v>2</v>
      </c>
      <c r="S22" s="1">
        <f>IF(AND(OR($M22="x",$N22="x"),$O22=1,$P22=3),1,0)</f>
        <v>0</v>
      </c>
      <c r="T22" s="1">
        <f t="shared" si="0"/>
        <v>0</v>
      </c>
      <c r="U22" s="1">
        <f t="shared" si="1"/>
        <v>0</v>
      </c>
      <c r="V22" s="1">
        <f t="shared" si="2"/>
        <v>0</v>
      </c>
      <c r="W22" s="1">
        <f t="shared" si="3"/>
        <v>0</v>
      </c>
      <c r="X22" s="1">
        <f t="shared" si="4"/>
        <v>0</v>
      </c>
      <c r="Y22" s="1">
        <f t="shared" si="5"/>
        <v>0</v>
      </c>
      <c r="Z22" s="1">
        <f t="shared" si="6"/>
        <v>0</v>
      </c>
      <c r="AA22" s="1">
        <f t="shared" si="7"/>
        <v>0</v>
      </c>
      <c r="AB22" s="1" t="str">
        <f t="shared" si="9"/>
        <v/>
      </c>
    </row>
    <row r="23" spans="3:28" ht="40.5" customHeight="1">
      <c r="C23" s="45">
        <v>14</v>
      </c>
      <c r="D23" s="223" t="s">
        <v>45</v>
      </c>
      <c r="E23" s="224"/>
      <c r="F23" s="45" t="s">
        <v>1068</v>
      </c>
      <c r="G23" s="220" t="s">
        <v>1069</v>
      </c>
      <c r="H23" s="221"/>
      <c r="I23" s="221"/>
      <c r="J23" s="221"/>
      <c r="K23" s="222"/>
      <c r="L23" s="62"/>
      <c r="M23" s="62"/>
      <c r="N23" s="62"/>
      <c r="O23" s="63">
        <v>3</v>
      </c>
      <c r="P23" s="63">
        <v>2</v>
      </c>
      <c r="S23" s="1">
        <f t="shared" si="8"/>
        <v>0</v>
      </c>
      <c r="T23" s="1">
        <f t="shared" si="0"/>
        <v>0</v>
      </c>
      <c r="U23" s="1">
        <f t="shared" si="1"/>
        <v>0</v>
      </c>
      <c r="V23" s="1">
        <f t="shared" si="2"/>
        <v>0</v>
      </c>
      <c r="W23" s="1">
        <f t="shared" si="3"/>
        <v>0</v>
      </c>
      <c r="X23" s="1">
        <f t="shared" si="4"/>
        <v>0</v>
      </c>
      <c r="Y23" s="1">
        <f t="shared" si="5"/>
        <v>0</v>
      </c>
      <c r="Z23" s="1">
        <f t="shared" si="6"/>
        <v>0</v>
      </c>
      <c r="AA23" s="1">
        <f t="shared" si="7"/>
        <v>0</v>
      </c>
      <c r="AB23" s="1" t="str">
        <f t="shared" si="9"/>
        <v/>
      </c>
    </row>
    <row r="24" spans="3:28" ht="126" customHeight="1">
      <c r="C24" s="45">
        <v>14</v>
      </c>
      <c r="D24" s="223" t="s">
        <v>45</v>
      </c>
      <c r="E24" s="224"/>
      <c r="F24" s="45" t="s">
        <v>1070</v>
      </c>
      <c r="G24" s="220" t="s">
        <v>1071</v>
      </c>
      <c r="H24" s="221"/>
      <c r="I24" s="221"/>
      <c r="J24" s="221"/>
      <c r="K24" s="222"/>
      <c r="L24" s="62"/>
      <c r="M24" s="62"/>
      <c r="N24" s="62"/>
      <c r="O24" s="63">
        <v>3</v>
      </c>
      <c r="P24" s="63">
        <v>2</v>
      </c>
      <c r="S24" s="1">
        <f>IF(AND(OR($M24="x",$N24="x"),$O24=1,$P24=3),1,0)</f>
        <v>0</v>
      </c>
      <c r="T24" s="1">
        <f t="shared" si="0"/>
        <v>0</v>
      </c>
      <c r="U24" s="1">
        <f t="shared" si="1"/>
        <v>0</v>
      </c>
      <c r="V24" s="1">
        <f t="shared" si="2"/>
        <v>0</v>
      </c>
      <c r="W24" s="1">
        <f t="shared" si="3"/>
        <v>0</v>
      </c>
      <c r="X24" s="1">
        <f t="shared" si="4"/>
        <v>0</v>
      </c>
      <c r="Y24" s="1">
        <f t="shared" si="5"/>
        <v>0</v>
      </c>
      <c r="Z24" s="1">
        <f t="shared" si="6"/>
        <v>0</v>
      </c>
      <c r="AA24" s="1">
        <f t="shared" si="7"/>
        <v>0</v>
      </c>
      <c r="AB24" s="1" t="str">
        <f t="shared" si="9"/>
        <v/>
      </c>
    </row>
    <row r="25" spans="3:28" ht="107.25" customHeight="1">
      <c r="C25" s="45">
        <v>14</v>
      </c>
      <c r="D25" s="223" t="s">
        <v>45</v>
      </c>
      <c r="E25" s="224"/>
      <c r="F25" s="45" t="s">
        <v>1072</v>
      </c>
      <c r="G25" s="220" t="s">
        <v>362</v>
      </c>
      <c r="H25" s="221"/>
      <c r="I25" s="221"/>
      <c r="J25" s="221"/>
      <c r="K25" s="222"/>
      <c r="L25" s="62"/>
      <c r="M25" s="62"/>
      <c r="N25" s="62"/>
      <c r="O25" s="63">
        <v>3</v>
      </c>
      <c r="P25" s="63">
        <v>2</v>
      </c>
      <c r="S25" s="1">
        <f t="shared" si="8"/>
        <v>0</v>
      </c>
      <c r="T25" s="1">
        <f t="shared" si="0"/>
        <v>0</v>
      </c>
      <c r="U25" s="1">
        <f t="shared" si="1"/>
        <v>0</v>
      </c>
      <c r="V25" s="1">
        <f t="shared" si="2"/>
        <v>0</v>
      </c>
      <c r="W25" s="1">
        <f t="shared" si="3"/>
        <v>0</v>
      </c>
      <c r="X25" s="1">
        <f t="shared" si="4"/>
        <v>0</v>
      </c>
      <c r="Y25" s="1">
        <f t="shared" si="5"/>
        <v>0</v>
      </c>
      <c r="Z25" s="1">
        <f t="shared" si="6"/>
        <v>0</v>
      </c>
      <c r="AA25" s="1">
        <f t="shared" si="7"/>
        <v>0</v>
      </c>
      <c r="AB25" s="1" t="str">
        <f t="shared" si="9"/>
        <v/>
      </c>
    </row>
    <row r="26" spans="3:28" ht="146.25" customHeight="1">
      <c r="C26" s="45">
        <v>14</v>
      </c>
      <c r="D26" s="223" t="s">
        <v>45</v>
      </c>
      <c r="E26" s="224"/>
      <c r="F26" s="45" t="s">
        <v>1073</v>
      </c>
      <c r="G26" s="220" t="s">
        <v>85</v>
      </c>
      <c r="H26" s="221"/>
      <c r="I26" s="221"/>
      <c r="J26" s="221"/>
      <c r="K26" s="222"/>
      <c r="L26" s="62"/>
      <c r="M26" s="62"/>
      <c r="N26" s="62"/>
      <c r="O26" s="63">
        <v>3</v>
      </c>
      <c r="P26" s="63">
        <v>2</v>
      </c>
      <c r="S26" s="1">
        <f>IF(AND(OR($M26="x",$N26="x"),$O26=1,$P26=3),1,0)</f>
        <v>0</v>
      </c>
      <c r="T26" s="1">
        <f t="shared" si="0"/>
        <v>0</v>
      </c>
      <c r="U26" s="1">
        <f t="shared" si="1"/>
        <v>0</v>
      </c>
      <c r="V26" s="1">
        <f t="shared" si="2"/>
        <v>0</v>
      </c>
      <c r="W26" s="1">
        <f t="shared" si="3"/>
        <v>0</v>
      </c>
      <c r="X26" s="1">
        <f t="shared" si="4"/>
        <v>0</v>
      </c>
      <c r="Y26" s="1">
        <f t="shared" si="5"/>
        <v>0</v>
      </c>
      <c r="Z26" s="1">
        <f t="shared" si="6"/>
        <v>0</v>
      </c>
      <c r="AA26" s="1">
        <f t="shared" si="7"/>
        <v>0</v>
      </c>
      <c r="AB26" s="1" t="str">
        <f t="shared" si="9"/>
        <v/>
      </c>
    </row>
    <row r="27" spans="3:28" ht="57.75" customHeight="1">
      <c r="C27" s="45">
        <v>14</v>
      </c>
      <c r="D27" s="223" t="s">
        <v>45</v>
      </c>
      <c r="E27" s="224"/>
      <c r="F27" s="45" t="s">
        <v>1074</v>
      </c>
      <c r="G27" s="220" t="s">
        <v>87</v>
      </c>
      <c r="H27" s="221"/>
      <c r="I27" s="221"/>
      <c r="J27" s="221"/>
      <c r="K27" s="222"/>
      <c r="L27" s="62"/>
      <c r="M27" s="62"/>
      <c r="N27" s="62"/>
      <c r="O27" s="63">
        <v>3</v>
      </c>
      <c r="P27" s="63">
        <v>2</v>
      </c>
      <c r="S27" s="1">
        <f t="shared" si="8"/>
        <v>0</v>
      </c>
      <c r="T27" s="1">
        <f t="shared" si="0"/>
        <v>0</v>
      </c>
      <c r="U27" s="1">
        <f t="shared" si="1"/>
        <v>0</v>
      </c>
      <c r="V27" s="1">
        <f t="shared" si="2"/>
        <v>0</v>
      </c>
      <c r="W27" s="1">
        <f t="shared" si="3"/>
        <v>0</v>
      </c>
      <c r="X27" s="1">
        <f t="shared" si="4"/>
        <v>0</v>
      </c>
      <c r="Y27" s="1">
        <f t="shared" si="5"/>
        <v>0</v>
      </c>
      <c r="Z27" s="1">
        <f t="shared" si="6"/>
        <v>0</v>
      </c>
      <c r="AA27" s="1">
        <f t="shared" si="7"/>
        <v>0</v>
      </c>
      <c r="AB27" s="1" t="str">
        <f t="shared" si="9"/>
        <v/>
      </c>
    </row>
    <row r="28" spans="3:28" ht="149.25" customHeight="1">
      <c r="C28" s="45">
        <v>14</v>
      </c>
      <c r="D28" s="223" t="s">
        <v>45</v>
      </c>
      <c r="E28" s="224"/>
      <c r="F28" s="45" t="s">
        <v>1075</v>
      </c>
      <c r="G28" s="220" t="s">
        <v>1076</v>
      </c>
      <c r="H28" s="221"/>
      <c r="I28" s="221"/>
      <c r="J28" s="221"/>
      <c r="K28" s="222"/>
      <c r="L28" s="62"/>
      <c r="M28" s="62"/>
      <c r="N28" s="62"/>
      <c r="O28" s="63">
        <v>3</v>
      </c>
      <c r="P28" s="63">
        <v>2</v>
      </c>
      <c r="S28" s="1">
        <f t="shared" si="8"/>
        <v>0</v>
      </c>
      <c r="T28" s="1">
        <f t="shared" si="0"/>
        <v>0</v>
      </c>
      <c r="U28" s="1">
        <f t="shared" si="1"/>
        <v>0</v>
      </c>
      <c r="V28" s="1">
        <f t="shared" si="2"/>
        <v>0</v>
      </c>
      <c r="W28" s="1">
        <f t="shared" si="3"/>
        <v>0</v>
      </c>
      <c r="X28" s="1">
        <f t="shared" si="4"/>
        <v>0</v>
      </c>
      <c r="Y28" s="1">
        <f t="shared" si="5"/>
        <v>0</v>
      </c>
      <c r="Z28" s="1">
        <f t="shared" si="6"/>
        <v>0</v>
      </c>
      <c r="AA28" s="1">
        <f t="shared" si="7"/>
        <v>0</v>
      </c>
      <c r="AB28" s="1" t="str">
        <f t="shared" si="9"/>
        <v/>
      </c>
    </row>
    <row r="29" spans="3:28" ht="92.25" customHeight="1">
      <c r="C29" s="45">
        <v>14</v>
      </c>
      <c r="D29" s="223" t="s">
        <v>45</v>
      </c>
      <c r="E29" s="224"/>
      <c r="F29" s="45" t="s">
        <v>1077</v>
      </c>
      <c r="G29" s="220" t="s">
        <v>1078</v>
      </c>
      <c r="H29" s="221"/>
      <c r="I29" s="221"/>
      <c r="J29" s="221"/>
      <c r="K29" s="222"/>
      <c r="L29" s="62"/>
      <c r="M29" s="62"/>
      <c r="N29" s="62"/>
      <c r="O29" s="63">
        <v>3</v>
      </c>
      <c r="P29" s="63">
        <v>2</v>
      </c>
      <c r="S29" s="1">
        <f>IF(AND(OR($M29="x",$N29="x"),$O29=1,$P29=3),1,0)</f>
        <v>0</v>
      </c>
      <c r="T29" s="1">
        <f t="shared" si="0"/>
        <v>0</v>
      </c>
      <c r="U29" s="1">
        <f t="shared" si="1"/>
        <v>0</v>
      </c>
      <c r="V29" s="1">
        <f t="shared" si="2"/>
        <v>0</v>
      </c>
      <c r="W29" s="1">
        <f t="shared" si="3"/>
        <v>0</v>
      </c>
      <c r="X29" s="1">
        <f t="shared" si="4"/>
        <v>0</v>
      </c>
      <c r="Y29" s="1">
        <f t="shared" si="5"/>
        <v>0</v>
      </c>
      <c r="Z29" s="1">
        <f t="shared" si="6"/>
        <v>0</v>
      </c>
      <c r="AA29" s="1">
        <f t="shared" si="7"/>
        <v>0</v>
      </c>
      <c r="AB29" s="1" t="str">
        <f t="shared" si="9"/>
        <v/>
      </c>
    </row>
    <row r="30" spans="3:28" ht="289.5" customHeight="1">
      <c r="C30" s="45">
        <v>14</v>
      </c>
      <c r="D30" s="223" t="s">
        <v>45</v>
      </c>
      <c r="E30" s="224"/>
      <c r="F30" s="45" t="s">
        <v>1079</v>
      </c>
      <c r="G30" s="220" t="s">
        <v>1080</v>
      </c>
      <c r="H30" s="221"/>
      <c r="I30" s="221"/>
      <c r="J30" s="221"/>
      <c r="K30" s="222"/>
      <c r="L30" s="62"/>
      <c r="M30" s="62"/>
      <c r="N30" s="62"/>
      <c r="O30" s="63">
        <v>3</v>
      </c>
      <c r="P30" s="63">
        <v>2</v>
      </c>
      <c r="S30" s="1">
        <f t="shared" si="8"/>
        <v>0</v>
      </c>
      <c r="T30" s="1">
        <f t="shared" si="0"/>
        <v>0</v>
      </c>
      <c r="U30" s="1">
        <f t="shared" si="1"/>
        <v>0</v>
      </c>
      <c r="V30" s="1">
        <f t="shared" si="2"/>
        <v>0</v>
      </c>
      <c r="W30" s="1">
        <f t="shared" si="3"/>
        <v>0</v>
      </c>
      <c r="X30" s="1">
        <f t="shared" si="4"/>
        <v>0</v>
      </c>
      <c r="Y30" s="1">
        <f t="shared" si="5"/>
        <v>0</v>
      </c>
      <c r="Z30" s="1">
        <f t="shared" si="6"/>
        <v>0</v>
      </c>
      <c r="AA30" s="1">
        <f t="shared" si="7"/>
        <v>0</v>
      </c>
      <c r="AB30" s="1" t="str">
        <f t="shared" si="9"/>
        <v/>
      </c>
    </row>
    <row r="31" spans="3:28" ht="145.5" customHeight="1">
      <c r="C31" s="45">
        <v>14</v>
      </c>
      <c r="D31" s="223" t="s">
        <v>45</v>
      </c>
      <c r="E31" s="224"/>
      <c r="F31" s="45" t="s">
        <v>1081</v>
      </c>
      <c r="G31" s="220" t="s">
        <v>99</v>
      </c>
      <c r="H31" s="221"/>
      <c r="I31" s="221"/>
      <c r="J31" s="221"/>
      <c r="K31" s="222"/>
      <c r="L31" s="62"/>
      <c r="M31" s="62"/>
      <c r="N31" s="62"/>
      <c r="O31" s="63">
        <v>3</v>
      </c>
      <c r="P31" s="63">
        <v>2</v>
      </c>
      <c r="S31" s="1">
        <f>IF(AND(OR($M31="x",$N31="x"),$O31=1,$P31=3),1,0)</f>
        <v>0</v>
      </c>
      <c r="T31" s="1">
        <f t="shared" si="0"/>
        <v>0</v>
      </c>
      <c r="U31" s="1">
        <f t="shared" si="1"/>
        <v>0</v>
      </c>
      <c r="V31" s="1">
        <f t="shared" si="2"/>
        <v>0</v>
      </c>
      <c r="W31" s="1">
        <f t="shared" si="3"/>
        <v>0</v>
      </c>
      <c r="X31" s="1">
        <f t="shared" si="4"/>
        <v>0</v>
      </c>
      <c r="Y31" s="1">
        <f t="shared" si="5"/>
        <v>0</v>
      </c>
      <c r="Z31" s="1">
        <f t="shared" si="6"/>
        <v>0</v>
      </c>
      <c r="AA31" s="1">
        <f t="shared" si="7"/>
        <v>0</v>
      </c>
      <c r="AB31" s="1" t="str">
        <f t="shared" si="9"/>
        <v/>
      </c>
    </row>
    <row r="32" spans="3:28" ht="105" customHeight="1">
      <c r="C32" s="45">
        <v>14</v>
      </c>
      <c r="D32" s="223" t="s">
        <v>45</v>
      </c>
      <c r="E32" s="224"/>
      <c r="F32" s="45" t="s">
        <v>1082</v>
      </c>
      <c r="G32" s="220" t="s">
        <v>101</v>
      </c>
      <c r="H32" s="221"/>
      <c r="I32" s="221"/>
      <c r="J32" s="221"/>
      <c r="K32" s="222"/>
      <c r="L32" s="62"/>
      <c r="M32" s="62"/>
      <c r="N32" s="62"/>
      <c r="O32" s="63">
        <v>3</v>
      </c>
      <c r="P32" s="63">
        <v>2</v>
      </c>
      <c r="S32" s="1">
        <f>IF(AND(OR($M32="x",$N32="x"),$O32=1,$P32=3),1,0)</f>
        <v>0</v>
      </c>
      <c r="T32" s="1">
        <f t="shared" si="0"/>
        <v>0</v>
      </c>
      <c r="U32" s="1">
        <f t="shared" si="1"/>
        <v>0</v>
      </c>
      <c r="V32" s="1">
        <f t="shared" si="2"/>
        <v>0</v>
      </c>
      <c r="W32" s="1">
        <f t="shared" si="3"/>
        <v>0</v>
      </c>
      <c r="X32" s="1">
        <f t="shared" si="4"/>
        <v>0</v>
      </c>
      <c r="Y32" s="1">
        <f t="shared" si="5"/>
        <v>0</v>
      </c>
      <c r="Z32" s="1">
        <f t="shared" si="6"/>
        <v>0</v>
      </c>
      <c r="AA32" s="1">
        <f t="shared" si="7"/>
        <v>0</v>
      </c>
      <c r="AB32" s="1" t="str">
        <f t="shared" ref="AB32:AB38" si="10">IF(OR(M32="X",N32="X"),_xlfn.CONCAT(F32,";"),"")</f>
        <v/>
      </c>
    </row>
    <row r="33" spans="1:28" ht="204" customHeight="1">
      <c r="C33" s="131" t="s">
        <v>178</v>
      </c>
      <c r="D33" s="286" t="s">
        <v>179</v>
      </c>
      <c r="E33" s="286"/>
      <c r="F33" s="131" t="s">
        <v>180</v>
      </c>
      <c r="G33" s="282" t="s">
        <v>181</v>
      </c>
      <c r="H33" s="283"/>
      <c r="I33" s="283"/>
      <c r="J33" s="283"/>
      <c r="K33" s="284"/>
      <c r="L33" s="62"/>
      <c r="M33" s="62"/>
      <c r="N33" s="62"/>
      <c r="O33" s="63">
        <v>1</v>
      </c>
      <c r="P33" s="63">
        <v>2</v>
      </c>
      <c r="S33" s="1">
        <f t="shared" ref="S33:S37" si="11">IF(AND(OR($M33="x",$N33="x"),$O33=1,$P33=3),1,0)</f>
        <v>0</v>
      </c>
      <c r="T33" s="1">
        <f t="shared" si="0"/>
        <v>0</v>
      </c>
      <c r="U33" s="1">
        <f t="shared" si="1"/>
        <v>0</v>
      </c>
      <c r="V33" s="1">
        <f t="shared" si="2"/>
        <v>0</v>
      </c>
      <c r="W33" s="1">
        <f t="shared" si="3"/>
        <v>0</v>
      </c>
      <c r="X33" s="1">
        <f t="shared" si="4"/>
        <v>0</v>
      </c>
      <c r="Y33" s="1">
        <f t="shared" si="5"/>
        <v>0</v>
      </c>
      <c r="Z33" s="1">
        <f t="shared" si="6"/>
        <v>0</v>
      </c>
      <c r="AA33" s="1">
        <f t="shared" si="7"/>
        <v>0</v>
      </c>
      <c r="AB33" s="1" t="str">
        <f t="shared" si="10"/>
        <v/>
      </c>
    </row>
    <row r="34" spans="1:28" ht="192" customHeight="1">
      <c r="C34" s="131" t="s">
        <v>178</v>
      </c>
      <c r="D34" s="286" t="s">
        <v>179</v>
      </c>
      <c r="E34" s="286"/>
      <c r="F34" s="131" t="s">
        <v>182</v>
      </c>
      <c r="G34" s="282" t="s">
        <v>183</v>
      </c>
      <c r="H34" s="283"/>
      <c r="I34" s="283"/>
      <c r="J34" s="283"/>
      <c r="K34" s="284"/>
      <c r="L34" s="62"/>
      <c r="M34" s="62"/>
      <c r="N34" s="62"/>
      <c r="O34" s="63">
        <v>2</v>
      </c>
      <c r="P34" s="63">
        <v>3</v>
      </c>
      <c r="S34" s="1">
        <f t="shared" si="11"/>
        <v>0</v>
      </c>
      <c r="T34" s="1">
        <f t="shared" si="0"/>
        <v>0</v>
      </c>
      <c r="U34" s="1">
        <f t="shared" si="1"/>
        <v>0</v>
      </c>
      <c r="V34" s="1">
        <f t="shared" si="2"/>
        <v>0</v>
      </c>
      <c r="W34" s="1">
        <f t="shared" si="3"/>
        <v>0</v>
      </c>
      <c r="X34" s="1">
        <f t="shared" si="4"/>
        <v>0</v>
      </c>
      <c r="Y34" s="1">
        <f t="shared" si="5"/>
        <v>0</v>
      </c>
      <c r="Z34" s="1">
        <f t="shared" si="6"/>
        <v>0</v>
      </c>
      <c r="AA34" s="1">
        <f t="shared" si="7"/>
        <v>0</v>
      </c>
      <c r="AB34" s="1" t="str">
        <f t="shared" ref="AB34" si="12">IF(OR(M34="X",N34="X"),_xlfn.CONCAT(F34,";"),"")</f>
        <v/>
      </c>
    </row>
    <row r="35" spans="1:28" ht="110.25" customHeight="1">
      <c r="C35" s="45" t="s">
        <v>184</v>
      </c>
      <c r="D35" s="223" t="s">
        <v>185</v>
      </c>
      <c r="E35" s="224"/>
      <c r="F35" s="45" t="s">
        <v>186</v>
      </c>
      <c r="G35" s="220" t="s">
        <v>187</v>
      </c>
      <c r="H35" s="221"/>
      <c r="I35" s="221"/>
      <c r="J35" s="221"/>
      <c r="K35" s="221"/>
      <c r="L35" s="62"/>
      <c r="M35" s="62"/>
      <c r="N35" s="62"/>
      <c r="O35" s="63">
        <v>2</v>
      </c>
      <c r="P35" s="63">
        <v>2</v>
      </c>
      <c r="S35" s="1">
        <f t="shared" si="11"/>
        <v>0</v>
      </c>
      <c r="T35" s="1">
        <f t="shared" si="0"/>
        <v>0</v>
      </c>
      <c r="U35" s="1">
        <f t="shared" si="1"/>
        <v>0</v>
      </c>
      <c r="V35" s="1">
        <f t="shared" si="2"/>
        <v>0</v>
      </c>
      <c r="W35" s="1">
        <f t="shared" si="3"/>
        <v>0</v>
      </c>
      <c r="X35" s="1">
        <f t="shared" si="4"/>
        <v>0</v>
      </c>
      <c r="Y35" s="1">
        <f t="shared" si="5"/>
        <v>0</v>
      </c>
      <c r="Z35" s="1">
        <f t="shared" si="6"/>
        <v>0</v>
      </c>
      <c r="AA35" s="1">
        <f t="shared" si="7"/>
        <v>0</v>
      </c>
      <c r="AB35" s="1" t="str">
        <f t="shared" si="10"/>
        <v/>
      </c>
    </row>
    <row r="36" spans="1:28" ht="120.75" customHeight="1">
      <c r="C36" s="45" t="s">
        <v>188</v>
      </c>
      <c r="D36" s="270" t="s">
        <v>189</v>
      </c>
      <c r="E36" s="270"/>
      <c r="F36" s="45" t="s">
        <v>190</v>
      </c>
      <c r="G36" s="220" t="s">
        <v>191</v>
      </c>
      <c r="H36" s="221"/>
      <c r="I36" s="221"/>
      <c r="J36" s="221"/>
      <c r="K36" s="222"/>
      <c r="L36" s="62"/>
      <c r="M36" s="62"/>
      <c r="N36" s="62"/>
      <c r="O36" s="63">
        <v>2</v>
      </c>
      <c r="P36" s="63">
        <v>2</v>
      </c>
      <c r="S36" s="1">
        <f t="shared" si="11"/>
        <v>0</v>
      </c>
      <c r="T36" s="1">
        <f t="shared" si="0"/>
        <v>0</v>
      </c>
      <c r="U36" s="1">
        <f t="shared" si="1"/>
        <v>0</v>
      </c>
      <c r="V36" s="1">
        <f t="shared" si="2"/>
        <v>0</v>
      </c>
      <c r="W36" s="1">
        <f t="shared" si="3"/>
        <v>0</v>
      </c>
      <c r="X36" s="1">
        <f t="shared" si="4"/>
        <v>0</v>
      </c>
      <c r="Y36" s="1">
        <f t="shared" si="5"/>
        <v>0</v>
      </c>
      <c r="Z36" s="1">
        <f t="shared" si="6"/>
        <v>0</v>
      </c>
      <c r="AA36" s="1">
        <f t="shared" si="7"/>
        <v>0</v>
      </c>
      <c r="AB36" s="1" t="str">
        <f t="shared" si="10"/>
        <v/>
      </c>
    </row>
    <row r="37" spans="1:28" ht="116.25" customHeight="1">
      <c r="B37" s="51"/>
      <c r="C37" s="32" t="s">
        <v>192</v>
      </c>
      <c r="D37" s="270" t="s">
        <v>193</v>
      </c>
      <c r="E37" s="270"/>
      <c r="F37" s="32" t="s">
        <v>194</v>
      </c>
      <c r="G37" s="271" t="s">
        <v>195</v>
      </c>
      <c r="H37" s="271"/>
      <c r="I37" s="271"/>
      <c r="J37" s="271"/>
      <c r="K37" s="271"/>
      <c r="L37" s="62"/>
      <c r="M37" s="62"/>
      <c r="N37" s="62"/>
      <c r="O37" s="63">
        <v>2</v>
      </c>
      <c r="P37" s="64">
        <v>2</v>
      </c>
      <c r="Q37" s="3"/>
      <c r="S37" s="34">
        <f t="shared" si="11"/>
        <v>0</v>
      </c>
      <c r="T37" s="34">
        <f t="shared" si="0"/>
        <v>0</v>
      </c>
      <c r="U37" s="34">
        <f t="shared" si="1"/>
        <v>0</v>
      </c>
      <c r="V37" s="34">
        <f t="shared" si="2"/>
        <v>0</v>
      </c>
      <c r="W37" s="34">
        <f t="shared" si="3"/>
        <v>0</v>
      </c>
      <c r="X37" s="34">
        <f t="shared" si="4"/>
        <v>0</v>
      </c>
      <c r="Y37" s="34">
        <f t="shared" si="5"/>
        <v>0</v>
      </c>
      <c r="Z37" s="34">
        <f t="shared" si="6"/>
        <v>0</v>
      </c>
      <c r="AA37" s="34">
        <f t="shared" si="7"/>
        <v>0</v>
      </c>
      <c r="AB37" s="1" t="str">
        <f t="shared" si="10"/>
        <v/>
      </c>
    </row>
    <row r="38" spans="1:28" ht="240.75" customHeight="1">
      <c r="C38" s="45" t="s">
        <v>196</v>
      </c>
      <c r="D38" s="338" t="s">
        <v>197</v>
      </c>
      <c r="E38" s="339"/>
      <c r="F38" s="45" t="s">
        <v>198</v>
      </c>
      <c r="G38" s="282" t="s">
        <v>199</v>
      </c>
      <c r="H38" s="283"/>
      <c r="I38" s="283"/>
      <c r="J38" s="283"/>
      <c r="K38" s="284"/>
      <c r="L38" s="62"/>
      <c r="M38" s="62"/>
      <c r="N38" s="62"/>
      <c r="O38" s="64">
        <v>3</v>
      </c>
      <c r="P38" s="64">
        <v>1</v>
      </c>
      <c r="S38" s="1">
        <f>IF(AND(OR($M38="x",$N38="x"),$O38=1,$P38=3),1,0)</f>
        <v>0</v>
      </c>
      <c r="T38" s="1">
        <f>IF(AND(OR($M38="x",$N38="x"),$O38=2,$P38=3),1,0)</f>
        <v>0</v>
      </c>
      <c r="U38" s="1">
        <f>IF(AND(OR($M38="x",$N38="x"),$O38=3,$P38=3),1,0)</f>
        <v>0</v>
      </c>
      <c r="V38" s="1">
        <f>IF(AND(OR($M38="x",$N38="x"),$O38=1,$P38=2),1,0)</f>
        <v>0</v>
      </c>
      <c r="W38" s="1">
        <f>IF(AND(OR($M38="x",$N38="x"),$O38=2,$P38=2),1,0)</f>
        <v>0</v>
      </c>
      <c r="X38" s="1">
        <f>IF(AND(OR($M38="x",$N38="x"),$O38=3,$P38=2),1,0)</f>
        <v>0</v>
      </c>
      <c r="Y38" s="1">
        <f>IF(AND(OR($M38="x",$N38="x"),$O38=1,$P38=1),1,0)</f>
        <v>0</v>
      </c>
      <c r="Z38" s="1">
        <f>IF(AND(OR($M38="x",$N38="x"),$O38=2,$P38=1),1,0)</f>
        <v>0</v>
      </c>
      <c r="AA38" s="1">
        <f>IF(AND(OR($M38="x",$N38="x"),$O38=3,$P38=1),1,0)</f>
        <v>0</v>
      </c>
      <c r="AB38" s="1" t="str">
        <f t="shared" si="10"/>
        <v/>
      </c>
    </row>
    <row r="39" spans="1:28" s="3" customFormat="1" ht="16.5" customHeight="1">
      <c r="A39" s="1"/>
      <c r="B39" s="15"/>
      <c r="C39" s="52"/>
      <c r="D39" s="52"/>
      <c r="E39" s="52"/>
      <c r="F39" s="52"/>
      <c r="G39" s="56"/>
      <c r="H39" s="56"/>
      <c r="I39" s="56"/>
      <c r="J39" s="56"/>
      <c r="K39" s="56"/>
      <c r="L39" s="56"/>
      <c r="M39" s="56"/>
      <c r="N39" s="56"/>
      <c r="O39" s="55"/>
      <c r="P39" s="55"/>
      <c r="Q39" s="15"/>
      <c r="S39" s="1"/>
      <c r="T39" s="1"/>
      <c r="U39" s="1"/>
      <c r="V39" s="1"/>
      <c r="W39" s="1"/>
      <c r="X39" s="1"/>
      <c r="Y39" s="1"/>
      <c r="Z39" s="1"/>
      <c r="AA39" s="1"/>
      <c r="AB39" s="1"/>
    </row>
    <row r="40" spans="1:28" s="206" customFormat="1" ht="56.25" customHeight="1">
      <c r="B40" s="207"/>
      <c r="C40" s="285" t="s">
        <v>272</v>
      </c>
      <c r="D40" s="285"/>
      <c r="E40" s="285"/>
      <c r="F40" s="285"/>
      <c r="G40" s="285"/>
      <c r="H40" s="285"/>
      <c r="I40" s="285"/>
      <c r="J40" s="285"/>
      <c r="K40" s="285"/>
      <c r="L40" s="285"/>
      <c r="M40" s="285"/>
      <c r="N40" s="285"/>
      <c r="O40" s="285"/>
      <c r="P40" s="285"/>
    </row>
    <row r="41" spans="1:28" s="209" customFormat="1" ht="264.75" customHeight="1">
      <c r="A41" s="208"/>
      <c r="B41" s="207"/>
      <c r="C41" s="238" t="s">
        <v>273</v>
      </c>
      <c r="D41" s="238"/>
      <c r="E41" s="238"/>
      <c r="F41" s="238"/>
      <c r="G41" s="238"/>
      <c r="H41" s="238"/>
      <c r="I41" s="238"/>
      <c r="J41" s="238"/>
      <c r="K41" s="238"/>
      <c r="L41" s="238"/>
      <c r="M41" s="238"/>
      <c r="N41" s="238"/>
      <c r="O41" s="238"/>
      <c r="P41" s="238"/>
      <c r="Q41" s="206"/>
    </row>
    <row r="42" spans="1:28" s="209" customFormat="1" ht="64.5" customHeight="1" thickBot="1">
      <c r="A42" s="208"/>
      <c r="B42" s="207"/>
      <c r="C42" s="238" t="s">
        <v>274</v>
      </c>
      <c r="D42" s="238"/>
      <c r="E42" s="238"/>
      <c r="F42" s="238"/>
      <c r="G42" s="238"/>
      <c r="H42" s="238"/>
      <c r="I42" s="238"/>
      <c r="J42" s="238"/>
      <c r="K42" s="238"/>
      <c r="L42" s="238"/>
      <c r="M42" s="238"/>
      <c r="N42" s="238"/>
      <c r="O42" s="238"/>
      <c r="P42" s="238"/>
      <c r="Q42" s="206"/>
    </row>
    <row r="43" spans="1:28" s="209" customFormat="1" ht="48" customHeight="1">
      <c r="A43" s="208"/>
      <c r="B43" s="207"/>
      <c r="C43" s="352" t="s">
        <v>275</v>
      </c>
      <c r="D43" s="353"/>
      <c r="E43" s="353"/>
      <c r="F43" s="353" t="s">
        <v>276</v>
      </c>
      <c r="G43" s="353"/>
      <c r="H43" s="353"/>
      <c r="I43" s="353"/>
      <c r="J43" s="353"/>
      <c r="K43" s="353"/>
      <c r="L43" s="353"/>
      <c r="M43" s="353" t="s">
        <v>277</v>
      </c>
      <c r="N43" s="353"/>
      <c r="O43" s="353"/>
      <c r="P43" s="368"/>
      <c r="Q43" s="206"/>
    </row>
    <row r="44" spans="1:28" s="209" customFormat="1" ht="71.25" customHeight="1">
      <c r="A44" s="208"/>
      <c r="B44" s="207"/>
      <c r="C44" s="354" t="s">
        <v>278</v>
      </c>
      <c r="D44" s="355"/>
      <c r="E44" s="355"/>
      <c r="F44" s="358" t="s">
        <v>279</v>
      </c>
      <c r="G44" s="358"/>
      <c r="H44" s="358"/>
      <c r="I44" s="358"/>
      <c r="J44" s="358"/>
      <c r="K44" s="358"/>
      <c r="L44" s="358"/>
      <c r="M44" s="358" t="s">
        <v>280</v>
      </c>
      <c r="N44" s="358"/>
      <c r="O44" s="358"/>
      <c r="P44" s="360"/>
      <c r="Q44" s="206"/>
    </row>
    <row r="45" spans="1:28" s="209" customFormat="1" ht="113.25" customHeight="1">
      <c r="A45" s="208"/>
      <c r="B45" s="207"/>
      <c r="C45" s="354" t="s">
        <v>281</v>
      </c>
      <c r="D45" s="355"/>
      <c r="E45" s="355"/>
      <c r="F45" s="358" t="s">
        <v>282</v>
      </c>
      <c r="G45" s="358"/>
      <c r="H45" s="358"/>
      <c r="I45" s="358"/>
      <c r="J45" s="358"/>
      <c r="K45" s="358"/>
      <c r="L45" s="358"/>
      <c r="M45" s="358" t="s">
        <v>280</v>
      </c>
      <c r="N45" s="358"/>
      <c r="O45" s="358"/>
      <c r="P45" s="360"/>
      <c r="Q45" s="206"/>
    </row>
    <row r="46" spans="1:28" s="209" customFormat="1" ht="100.5" customHeight="1" thickBot="1">
      <c r="A46" s="208"/>
      <c r="B46" s="207"/>
      <c r="C46" s="356" t="s">
        <v>283</v>
      </c>
      <c r="D46" s="357"/>
      <c r="E46" s="357"/>
      <c r="F46" s="359" t="s">
        <v>284</v>
      </c>
      <c r="G46" s="359"/>
      <c r="H46" s="359"/>
      <c r="I46" s="359"/>
      <c r="J46" s="359"/>
      <c r="K46" s="359"/>
      <c r="L46" s="359"/>
      <c r="M46" s="359" t="s">
        <v>285</v>
      </c>
      <c r="N46" s="359"/>
      <c r="O46" s="359"/>
      <c r="P46" s="361"/>
      <c r="Q46" s="206"/>
    </row>
    <row r="47" spans="1:28" s="209" customFormat="1" ht="32.25" customHeight="1">
      <c r="A47" s="208"/>
      <c r="B47" s="207"/>
      <c r="C47" s="337" t="s">
        <v>286</v>
      </c>
      <c r="D47" s="337"/>
      <c r="E47" s="337"/>
      <c r="F47" s="337"/>
      <c r="G47" s="337"/>
      <c r="H47" s="337"/>
      <c r="I47" s="337"/>
      <c r="J47" s="337"/>
      <c r="K47" s="337"/>
      <c r="L47" s="337"/>
      <c r="M47" s="337"/>
      <c r="N47" s="337"/>
      <c r="O47" s="337"/>
      <c r="P47" s="337"/>
      <c r="Q47" s="206"/>
    </row>
    <row r="48" spans="1:28" s="209" customFormat="1" ht="139.5" customHeight="1">
      <c r="A48" s="208"/>
      <c r="B48" s="207"/>
      <c r="C48" s="238" t="s">
        <v>287</v>
      </c>
      <c r="D48" s="238"/>
      <c r="E48" s="238"/>
      <c r="F48" s="238"/>
      <c r="G48" s="238"/>
      <c r="H48" s="238"/>
      <c r="I48" s="238"/>
      <c r="J48" s="238"/>
      <c r="K48" s="238"/>
      <c r="L48" s="238"/>
      <c r="M48" s="238"/>
      <c r="N48" s="238"/>
      <c r="O48" s="238"/>
      <c r="P48" s="238"/>
      <c r="Q48" s="206"/>
    </row>
    <row r="49" spans="1:28" s="3" customFormat="1" ht="20.25" customHeight="1">
      <c r="A49" s="1"/>
      <c r="B49" s="15"/>
      <c r="C49" s="122"/>
      <c r="D49" s="122"/>
      <c r="E49" s="122"/>
      <c r="F49" s="122"/>
      <c r="G49" s="123"/>
      <c r="H49" s="123"/>
      <c r="I49" s="123"/>
      <c r="J49" s="123"/>
      <c r="K49" s="123"/>
      <c r="L49" s="123"/>
      <c r="M49" s="123"/>
      <c r="N49" s="123"/>
      <c r="O49" s="124"/>
      <c r="P49" s="124"/>
      <c r="Q49" s="15"/>
      <c r="S49" s="1"/>
      <c r="T49" s="1"/>
      <c r="U49" s="1"/>
      <c r="V49" s="1"/>
      <c r="W49" s="1"/>
      <c r="X49" s="1"/>
      <c r="Y49" s="1"/>
      <c r="Z49" s="1"/>
      <c r="AA49" s="1"/>
      <c r="AB49" s="1"/>
    </row>
    <row r="50" spans="1:28" ht="30" customHeight="1">
      <c r="C50" s="112"/>
      <c r="D50" s="112"/>
      <c r="E50" s="112"/>
      <c r="F50" s="112"/>
      <c r="G50" s="485"/>
      <c r="H50" s="486"/>
      <c r="I50" s="475" t="s">
        <v>288</v>
      </c>
      <c r="J50" s="476"/>
      <c r="K50" s="476"/>
      <c r="L50" s="476"/>
      <c r="M50" s="476"/>
      <c r="N50" s="477"/>
      <c r="O50" s="125"/>
      <c r="P50" s="112"/>
    </row>
    <row r="51" spans="1:28" ht="37.5" customHeight="1">
      <c r="C51" s="112"/>
      <c r="D51" s="112"/>
      <c r="E51" s="112"/>
      <c r="F51" s="112"/>
      <c r="G51" s="487"/>
      <c r="H51" s="488"/>
      <c r="I51" s="466" t="s">
        <v>289</v>
      </c>
      <c r="J51" s="467"/>
      <c r="K51" s="466" t="s">
        <v>290</v>
      </c>
      <c r="L51" s="467"/>
      <c r="M51" s="466" t="s">
        <v>291</v>
      </c>
      <c r="N51" s="467"/>
      <c r="O51" s="126"/>
      <c r="P51" s="112"/>
    </row>
    <row r="52" spans="1:28" ht="37.5" customHeight="1">
      <c r="C52" s="112"/>
      <c r="D52" s="112"/>
      <c r="E52" s="112"/>
      <c r="F52" s="112"/>
      <c r="G52" s="478" t="s">
        <v>292</v>
      </c>
      <c r="H52" s="128" t="s">
        <v>293</v>
      </c>
      <c r="I52" s="481">
        <f>SUM(S18:S38)</f>
        <v>0</v>
      </c>
      <c r="J52" s="482"/>
      <c r="K52" s="481">
        <f>SUM(T18:T38)</f>
        <v>0</v>
      </c>
      <c r="L52" s="482"/>
      <c r="M52" s="481">
        <f>SUM(U18:U38)</f>
        <v>0</v>
      </c>
      <c r="N52" s="482"/>
      <c r="O52" s="112"/>
      <c r="P52" s="112"/>
    </row>
    <row r="53" spans="1:28" ht="37.5" customHeight="1">
      <c r="C53" s="112"/>
      <c r="D53" s="112"/>
      <c r="E53" s="112"/>
      <c r="F53" s="112"/>
      <c r="G53" s="479"/>
      <c r="H53" s="128" t="s">
        <v>294</v>
      </c>
      <c r="I53" s="489">
        <f>SUM(V18:V38)</f>
        <v>0</v>
      </c>
      <c r="J53" s="490"/>
      <c r="K53" s="491">
        <f>SUM(W18:W38)</f>
        <v>0</v>
      </c>
      <c r="L53" s="492"/>
      <c r="M53" s="491">
        <f>SUM(X18:X38)</f>
        <v>0</v>
      </c>
      <c r="N53" s="492"/>
      <c r="O53" s="112"/>
      <c r="P53" s="112"/>
    </row>
    <row r="54" spans="1:28" ht="37.5" customHeight="1">
      <c r="C54" s="112"/>
      <c r="D54" s="112"/>
      <c r="E54" s="112"/>
      <c r="F54" s="112"/>
      <c r="G54" s="480"/>
      <c r="H54" s="128" t="s">
        <v>295</v>
      </c>
      <c r="I54" s="489">
        <f>SUM(Y18:Y38)</f>
        <v>0</v>
      </c>
      <c r="J54" s="490"/>
      <c r="K54" s="489">
        <f>SUM(Z18:Z38)</f>
        <v>0</v>
      </c>
      <c r="L54" s="490"/>
      <c r="M54" s="491">
        <f>SUM(AA18:AA38)</f>
        <v>0</v>
      </c>
      <c r="N54" s="492"/>
      <c r="O54" s="112"/>
      <c r="P54" s="112"/>
    </row>
    <row r="55" spans="1:28" ht="65.25" customHeight="1">
      <c r="C55" s="112"/>
      <c r="D55" s="112"/>
      <c r="E55" s="112"/>
      <c r="F55" s="112"/>
      <c r="G55" s="464" t="s">
        <v>296</v>
      </c>
      <c r="H55" s="464"/>
      <c r="I55" s="464"/>
      <c r="J55" s="464"/>
      <c r="K55" s="464"/>
      <c r="L55" s="464"/>
      <c r="M55" s="464"/>
      <c r="N55" s="125">
        <f>SUM(I52:N54)</f>
        <v>0</v>
      </c>
      <c r="O55" s="112"/>
      <c r="P55" s="112"/>
    </row>
    <row r="56" spans="1:28" s="3" customFormat="1" ht="80.25" customHeight="1">
      <c r="A56" s="16"/>
      <c r="B56" s="49"/>
      <c r="C56" s="249" t="s">
        <v>297</v>
      </c>
      <c r="D56" s="249"/>
      <c r="E56" s="249"/>
      <c r="F56" s="249"/>
      <c r="G56" s="249"/>
      <c r="H56" s="249"/>
      <c r="I56" s="249"/>
      <c r="J56" s="249"/>
      <c r="K56" s="249"/>
      <c r="L56" s="249"/>
      <c r="M56" s="249"/>
      <c r="N56" s="249"/>
      <c r="O56" s="249"/>
      <c r="P56" s="249"/>
      <c r="Q56" s="1"/>
    </row>
    <row r="57" spans="1:28" ht="21" customHeight="1">
      <c r="B57" s="49"/>
      <c r="C57" s="454"/>
      <c r="D57" s="455"/>
      <c r="E57" s="455"/>
      <c r="F57" s="455"/>
      <c r="G57" s="455"/>
      <c r="H57" s="455"/>
      <c r="I57" s="455"/>
      <c r="J57" s="455"/>
      <c r="K57" s="455"/>
      <c r="L57" s="455"/>
      <c r="M57" s="455"/>
      <c r="N57" s="455"/>
      <c r="O57" s="455"/>
      <c r="P57" s="456"/>
      <c r="Q57" s="48"/>
      <c r="R57" s="48"/>
    </row>
    <row r="58" spans="1:28" ht="21" customHeight="1">
      <c r="B58" s="49"/>
      <c r="C58" s="457"/>
      <c r="D58" s="458"/>
      <c r="E58" s="458"/>
      <c r="F58" s="458"/>
      <c r="G58" s="458"/>
      <c r="H58" s="458"/>
      <c r="I58" s="458"/>
      <c r="J58" s="458"/>
      <c r="K58" s="458"/>
      <c r="L58" s="458"/>
      <c r="M58" s="458"/>
      <c r="N58" s="458"/>
      <c r="O58" s="458"/>
      <c r="P58" s="459"/>
      <c r="Q58" s="48"/>
      <c r="R58" s="48"/>
    </row>
    <row r="59" spans="1:28" ht="21" customHeight="1">
      <c r="B59" s="49"/>
      <c r="C59" s="457"/>
      <c r="D59" s="458"/>
      <c r="E59" s="458"/>
      <c r="F59" s="458"/>
      <c r="G59" s="458"/>
      <c r="H59" s="458"/>
      <c r="I59" s="458"/>
      <c r="J59" s="458"/>
      <c r="K59" s="458"/>
      <c r="L59" s="458"/>
      <c r="M59" s="458"/>
      <c r="N59" s="458"/>
      <c r="O59" s="458"/>
      <c r="P59" s="459"/>
      <c r="Q59" s="48"/>
      <c r="R59" s="48"/>
    </row>
    <row r="60" spans="1:28" ht="21" customHeight="1">
      <c r="B60" s="49"/>
      <c r="C60" s="457"/>
      <c r="D60" s="458"/>
      <c r="E60" s="458"/>
      <c r="F60" s="458"/>
      <c r="G60" s="458"/>
      <c r="H60" s="458"/>
      <c r="I60" s="458"/>
      <c r="J60" s="458"/>
      <c r="K60" s="458"/>
      <c r="L60" s="458"/>
      <c r="M60" s="458"/>
      <c r="N60" s="458"/>
      <c r="O60" s="458"/>
      <c r="P60" s="459"/>
      <c r="Q60" s="48"/>
      <c r="R60" s="48"/>
    </row>
    <row r="61" spans="1:28" ht="21" customHeight="1">
      <c r="B61" s="49"/>
      <c r="C61" s="460"/>
      <c r="D61" s="461"/>
      <c r="E61" s="461"/>
      <c r="F61" s="461"/>
      <c r="G61" s="461"/>
      <c r="H61" s="461"/>
      <c r="I61" s="461"/>
      <c r="J61" s="461"/>
      <c r="K61" s="461"/>
      <c r="L61" s="461"/>
      <c r="M61" s="461"/>
      <c r="N61" s="461"/>
      <c r="O61" s="461"/>
      <c r="P61" s="462"/>
      <c r="Q61" s="48"/>
      <c r="R61" s="48"/>
    </row>
    <row r="62" spans="1:28" ht="57.75" customHeight="1">
      <c r="B62" s="49"/>
      <c r="C62" s="112"/>
      <c r="D62" s="112"/>
      <c r="E62" s="112"/>
      <c r="F62" s="112"/>
      <c r="G62" s="112"/>
      <c r="H62" s="112"/>
      <c r="I62" s="112"/>
      <c r="J62" s="112"/>
      <c r="K62" s="112"/>
      <c r="L62" s="112"/>
      <c r="M62" s="112"/>
      <c r="N62" s="112"/>
      <c r="O62" s="112"/>
      <c r="P62" s="112"/>
      <c r="Q62" s="48"/>
      <c r="R62" s="48"/>
    </row>
    <row r="63" spans="1:28" ht="57.75" customHeight="1">
      <c r="B63" s="49"/>
      <c r="C63" s="249" t="s">
        <v>298</v>
      </c>
      <c r="D63" s="249"/>
      <c r="E63" s="249"/>
      <c r="F63" s="249"/>
      <c r="G63" s="249"/>
      <c r="H63" s="249"/>
      <c r="I63" s="249"/>
      <c r="J63" s="249"/>
      <c r="K63" s="249"/>
      <c r="L63" s="249"/>
      <c r="M63" s="249"/>
      <c r="N63" s="249"/>
      <c r="O63" s="249"/>
      <c r="P63" s="249"/>
      <c r="Q63" s="48"/>
      <c r="R63" s="48"/>
    </row>
    <row r="64" spans="1:28" ht="21" customHeight="1">
      <c r="B64" s="49"/>
      <c r="C64" s="454"/>
      <c r="D64" s="455"/>
      <c r="E64" s="455"/>
      <c r="F64" s="455"/>
      <c r="G64" s="455"/>
      <c r="H64" s="455"/>
      <c r="I64" s="455"/>
      <c r="J64" s="455"/>
      <c r="K64" s="455"/>
      <c r="L64" s="455"/>
      <c r="M64" s="455"/>
      <c r="N64" s="455"/>
      <c r="O64" s="455"/>
      <c r="P64" s="456"/>
      <c r="Q64" s="48"/>
      <c r="R64" s="48"/>
    </row>
    <row r="65" spans="1:18" ht="21" customHeight="1">
      <c r="B65" s="49"/>
      <c r="C65" s="457"/>
      <c r="D65" s="458"/>
      <c r="E65" s="458"/>
      <c r="F65" s="458"/>
      <c r="G65" s="458"/>
      <c r="H65" s="458"/>
      <c r="I65" s="458"/>
      <c r="J65" s="458"/>
      <c r="K65" s="458"/>
      <c r="L65" s="458"/>
      <c r="M65" s="458"/>
      <c r="N65" s="458"/>
      <c r="O65" s="458"/>
      <c r="P65" s="459"/>
      <c r="Q65" s="48"/>
      <c r="R65" s="48"/>
    </row>
    <row r="66" spans="1:18" ht="21" customHeight="1">
      <c r="B66" s="49"/>
      <c r="C66" s="457"/>
      <c r="D66" s="458"/>
      <c r="E66" s="458"/>
      <c r="F66" s="458"/>
      <c r="G66" s="458"/>
      <c r="H66" s="458"/>
      <c r="I66" s="458"/>
      <c r="J66" s="458"/>
      <c r="K66" s="458"/>
      <c r="L66" s="458"/>
      <c r="M66" s="458"/>
      <c r="N66" s="458"/>
      <c r="O66" s="458"/>
      <c r="P66" s="459"/>
      <c r="Q66" s="48"/>
      <c r="R66" s="48"/>
    </row>
    <row r="67" spans="1:18" ht="21" customHeight="1">
      <c r="B67" s="49"/>
      <c r="C67" s="457"/>
      <c r="D67" s="458"/>
      <c r="E67" s="458"/>
      <c r="F67" s="458"/>
      <c r="G67" s="458"/>
      <c r="H67" s="458"/>
      <c r="I67" s="458"/>
      <c r="J67" s="458"/>
      <c r="K67" s="458"/>
      <c r="L67" s="458"/>
      <c r="M67" s="458"/>
      <c r="N67" s="458"/>
      <c r="O67" s="458"/>
      <c r="P67" s="459"/>
      <c r="Q67" s="48"/>
      <c r="R67" s="48"/>
    </row>
    <row r="68" spans="1:18" ht="21" customHeight="1">
      <c r="B68" s="49"/>
      <c r="C68" s="460"/>
      <c r="D68" s="461"/>
      <c r="E68" s="461"/>
      <c r="F68" s="461"/>
      <c r="G68" s="461"/>
      <c r="H68" s="461"/>
      <c r="I68" s="461"/>
      <c r="J68" s="461"/>
      <c r="K68" s="461"/>
      <c r="L68" s="461"/>
      <c r="M68" s="461"/>
      <c r="N68" s="461"/>
      <c r="O68" s="461"/>
      <c r="P68" s="462"/>
      <c r="Q68" s="48"/>
      <c r="R68" s="48"/>
    </row>
    <row r="69" spans="1:18" ht="57.75" customHeight="1">
      <c r="B69" s="49"/>
      <c r="C69" s="112"/>
      <c r="D69" s="112"/>
      <c r="E69" s="112"/>
      <c r="F69" s="112"/>
      <c r="G69" s="112"/>
      <c r="H69" s="112"/>
      <c r="I69" s="112"/>
      <c r="J69" s="112"/>
      <c r="K69" s="112"/>
      <c r="L69" s="112"/>
      <c r="M69" s="112"/>
      <c r="N69" s="112"/>
      <c r="O69" s="112"/>
      <c r="P69" s="112"/>
      <c r="Q69" s="48"/>
      <c r="R69" s="48"/>
    </row>
    <row r="70" spans="1:18" ht="105" customHeight="1">
      <c r="B70" s="49"/>
      <c r="C70" s="249" t="s">
        <v>299</v>
      </c>
      <c r="D70" s="249"/>
      <c r="E70" s="249"/>
      <c r="F70" s="249"/>
      <c r="G70" s="249"/>
      <c r="H70" s="249"/>
      <c r="I70" s="249"/>
      <c r="J70" s="249"/>
      <c r="K70" s="249"/>
      <c r="L70" s="249"/>
      <c r="M70" s="249"/>
      <c r="N70" s="249"/>
      <c r="O70" s="249"/>
      <c r="P70" s="249"/>
    </row>
    <row r="71" spans="1:18" ht="21" customHeight="1">
      <c r="B71" s="49"/>
      <c r="C71" s="454"/>
      <c r="D71" s="455"/>
      <c r="E71" s="455"/>
      <c r="F71" s="455"/>
      <c r="G71" s="455"/>
      <c r="H71" s="455"/>
      <c r="I71" s="455"/>
      <c r="J71" s="455"/>
      <c r="K71" s="455"/>
      <c r="L71" s="455"/>
      <c r="M71" s="455"/>
      <c r="N71" s="455"/>
      <c r="O71" s="455"/>
      <c r="P71" s="456"/>
      <c r="Q71" s="48"/>
      <c r="R71" s="48"/>
    </row>
    <row r="72" spans="1:18" ht="21" customHeight="1">
      <c r="B72" s="49"/>
      <c r="C72" s="457"/>
      <c r="D72" s="458"/>
      <c r="E72" s="458"/>
      <c r="F72" s="458"/>
      <c r="G72" s="458"/>
      <c r="H72" s="458"/>
      <c r="I72" s="458"/>
      <c r="J72" s="458"/>
      <c r="K72" s="458"/>
      <c r="L72" s="458"/>
      <c r="M72" s="458"/>
      <c r="N72" s="458"/>
      <c r="O72" s="458"/>
      <c r="P72" s="459"/>
      <c r="Q72" s="48"/>
      <c r="R72" s="48"/>
    </row>
    <row r="73" spans="1:18" ht="21" customHeight="1">
      <c r="B73" s="49"/>
      <c r="C73" s="457"/>
      <c r="D73" s="458"/>
      <c r="E73" s="458"/>
      <c r="F73" s="458"/>
      <c r="G73" s="458"/>
      <c r="H73" s="458"/>
      <c r="I73" s="458"/>
      <c r="J73" s="458"/>
      <c r="K73" s="458"/>
      <c r="L73" s="458"/>
      <c r="M73" s="458"/>
      <c r="N73" s="458"/>
      <c r="O73" s="458"/>
      <c r="P73" s="459"/>
      <c r="Q73" s="48"/>
      <c r="R73" s="48"/>
    </row>
    <row r="74" spans="1:18" ht="21" customHeight="1">
      <c r="B74" s="49"/>
      <c r="C74" s="457"/>
      <c r="D74" s="458"/>
      <c r="E74" s="458"/>
      <c r="F74" s="458"/>
      <c r="G74" s="458"/>
      <c r="H74" s="458"/>
      <c r="I74" s="458"/>
      <c r="J74" s="458"/>
      <c r="K74" s="458"/>
      <c r="L74" s="458"/>
      <c r="M74" s="458"/>
      <c r="N74" s="458"/>
      <c r="O74" s="458"/>
      <c r="P74" s="459"/>
      <c r="Q74" s="48"/>
      <c r="R74" s="48"/>
    </row>
    <row r="75" spans="1:18" ht="21" customHeight="1">
      <c r="B75" s="49"/>
      <c r="C75" s="460"/>
      <c r="D75" s="461"/>
      <c r="E75" s="461"/>
      <c r="F75" s="461"/>
      <c r="G75" s="461"/>
      <c r="H75" s="461"/>
      <c r="I75" s="461"/>
      <c r="J75" s="461"/>
      <c r="K75" s="461"/>
      <c r="L75" s="461"/>
      <c r="M75" s="461"/>
      <c r="N75" s="461"/>
      <c r="O75" s="461"/>
      <c r="P75" s="462"/>
      <c r="Q75" s="48"/>
      <c r="R75" s="48"/>
    </row>
    <row r="76" spans="1:18" ht="21" customHeight="1">
      <c r="B76" s="49"/>
      <c r="C76" s="216"/>
      <c r="D76" s="216"/>
      <c r="E76" s="216"/>
      <c r="F76" s="216"/>
      <c r="G76" s="216"/>
      <c r="H76" s="216"/>
      <c r="I76" s="216"/>
      <c r="J76" s="216"/>
      <c r="K76" s="216"/>
      <c r="L76" s="216"/>
      <c r="M76" s="216"/>
      <c r="N76" s="216"/>
      <c r="O76" s="216"/>
      <c r="P76" s="216"/>
      <c r="Q76" s="48"/>
      <c r="R76" s="48"/>
    </row>
    <row r="77" spans="1:18">
      <c r="B77" s="50"/>
      <c r="C77" s="463" t="s">
        <v>300</v>
      </c>
      <c r="D77" s="463"/>
      <c r="E77" s="463"/>
      <c r="F77" s="463"/>
      <c r="G77" s="463"/>
      <c r="H77" s="463"/>
      <c r="I77" s="463"/>
      <c r="J77" s="463"/>
      <c r="K77" s="463"/>
      <c r="L77" s="463"/>
      <c r="M77" s="463"/>
      <c r="N77" s="463"/>
      <c r="O77" s="112"/>
      <c r="P77" s="112"/>
      <c r="Q77" s="2"/>
    </row>
    <row r="78" spans="1:18" s="209" customFormat="1" ht="128.25" customHeight="1">
      <c r="A78" s="208"/>
      <c r="B78" s="207"/>
      <c r="C78" s="238" t="s">
        <v>301</v>
      </c>
      <c r="D78" s="238"/>
      <c r="E78" s="238"/>
      <c r="F78" s="238"/>
      <c r="G78" s="238"/>
      <c r="H78" s="238"/>
      <c r="I78" s="238"/>
      <c r="J78" s="238"/>
      <c r="K78" s="238"/>
      <c r="L78" s="238"/>
      <c r="M78" s="238"/>
      <c r="N78" s="238"/>
      <c r="O78" s="238"/>
      <c r="P78" s="238"/>
      <c r="Q78" s="206"/>
    </row>
    <row r="79" spans="1:18" s="209" customFormat="1" ht="75" customHeight="1">
      <c r="A79" s="208"/>
      <c r="B79" s="207"/>
      <c r="C79" s="238" t="s">
        <v>302</v>
      </c>
      <c r="D79" s="238"/>
      <c r="E79" s="238"/>
      <c r="F79" s="238"/>
      <c r="G79" s="238"/>
      <c r="H79" s="238"/>
      <c r="I79" s="238"/>
      <c r="J79" s="238"/>
      <c r="K79" s="238"/>
      <c r="L79" s="238"/>
      <c r="M79" s="238"/>
      <c r="N79" s="238"/>
      <c r="O79" s="238"/>
      <c r="P79" s="238"/>
      <c r="Q79" s="206"/>
    </row>
    <row r="80" spans="1:18" s="209" customFormat="1" ht="264.75" customHeight="1">
      <c r="A80" s="208"/>
      <c r="B80" s="207"/>
      <c r="C80" s="238" t="s">
        <v>303</v>
      </c>
      <c r="D80" s="238"/>
      <c r="E80" s="238"/>
      <c r="F80" s="238"/>
      <c r="G80" s="238"/>
      <c r="H80" s="238"/>
      <c r="I80" s="238"/>
      <c r="J80" s="238"/>
      <c r="K80" s="238"/>
      <c r="L80" s="238"/>
      <c r="M80" s="238"/>
      <c r="N80" s="238"/>
      <c r="O80" s="238"/>
      <c r="P80" s="238"/>
      <c r="Q80" s="206"/>
    </row>
    <row r="81" spans="1:28" s="206" customFormat="1" ht="120" customHeight="1">
      <c r="B81" s="207"/>
      <c r="C81" s="238" t="s">
        <v>304</v>
      </c>
      <c r="D81" s="238"/>
      <c r="E81" s="238"/>
      <c r="F81" s="238"/>
      <c r="G81" s="238"/>
      <c r="H81" s="238"/>
      <c r="I81" s="238"/>
      <c r="J81" s="238"/>
      <c r="K81" s="238"/>
      <c r="L81" s="238"/>
      <c r="M81" s="238"/>
      <c r="N81" s="238"/>
      <c r="O81" s="238"/>
      <c r="P81" s="238"/>
      <c r="AB81" s="210"/>
    </row>
    <row r="82" spans="1:28" s="209" customFormat="1" ht="312.75" customHeight="1">
      <c r="A82" s="208"/>
      <c r="B82" s="207"/>
      <c r="C82" s="238" t="s">
        <v>305</v>
      </c>
      <c r="D82" s="238"/>
      <c r="E82" s="238"/>
      <c r="F82" s="238"/>
      <c r="G82" s="238"/>
      <c r="H82" s="238"/>
      <c r="I82" s="238"/>
      <c r="J82" s="238"/>
      <c r="K82" s="238"/>
      <c r="L82" s="238"/>
      <c r="M82" s="238"/>
      <c r="N82" s="238"/>
      <c r="O82" s="238"/>
      <c r="P82" s="238"/>
      <c r="Q82" s="206"/>
    </row>
    <row r="83" spans="1:28" s="206" customFormat="1" ht="148.5" customHeight="1">
      <c r="B83" s="211"/>
      <c r="C83" s="250" t="s">
        <v>306</v>
      </c>
      <c r="D83" s="250"/>
      <c r="E83" s="250"/>
      <c r="F83" s="250"/>
      <c r="G83" s="250"/>
      <c r="H83" s="250"/>
      <c r="I83" s="250"/>
      <c r="J83" s="250"/>
      <c r="K83" s="250"/>
      <c r="L83" s="250"/>
      <c r="M83" s="250"/>
      <c r="N83" s="250"/>
      <c r="O83" s="250"/>
      <c r="P83" s="250"/>
      <c r="Q83" s="209"/>
      <c r="AB83" s="210"/>
    </row>
    <row r="84" spans="1:28" s="206" customFormat="1" ht="258.75" customHeight="1">
      <c r="B84" s="207"/>
      <c r="C84" s="238" t="s">
        <v>307</v>
      </c>
      <c r="D84" s="238"/>
      <c r="E84" s="238"/>
      <c r="F84" s="238"/>
      <c r="G84" s="238"/>
      <c r="H84" s="238"/>
      <c r="I84" s="238"/>
      <c r="J84" s="238"/>
      <c r="K84" s="238"/>
      <c r="L84" s="238"/>
      <c r="M84" s="238"/>
      <c r="N84" s="238"/>
      <c r="O84" s="238"/>
      <c r="P84" s="238"/>
      <c r="AB84" s="210"/>
    </row>
    <row r="85" spans="1:28" s="209" customFormat="1" ht="72" customHeight="1">
      <c r="A85" s="208"/>
      <c r="B85" s="207"/>
      <c r="C85" s="238" t="s">
        <v>308</v>
      </c>
      <c r="D85" s="238"/>
      <c r="E85" s="238"/>
      <c r="F85" s="238"/>
      <c r="G85" s="238"/>
      <c r="H85" s="238"/>
      <c r="I85" s="238"/>
      <c r="J85" s="238"/>
      <c r="K85" s="238"/>
      <c r="L85" s="238"/>
      <c r="M85" s="238"/>
      <c r="N85" s="238"/>
      <c r="O85" s="238"/>
      <c r="P85" s="238"/>
      <c r="Q85" s="206"/>
    </row>
    <row r="86" spans="1:28" s="209" customFormat="1" ht="129" customHeight="1">
      <c r="A86" s="208"/>
      <c r="B86" s="207"/>
      <c r="C86" s="238" t="s">
        <v>309</v>
      </c>
      <c r="D86" s="238"/>
      <c r="E86" s="238"/>
      <c r="F86" s="238"/>
      <c r="G86" s="238"/>
      <c r="H86" s="238"/>
      <c r="I86" s="238"/>
      <c r="J86" s="238"/>
      <c r="K86" s="238"/>
      <c r="L86" s="238"/>
      <c r="M86" s="238"/>
      <c r="N86" s="238"/>
      <c r="O86" s="238"/>
      <c r="P86" s="238"/>
      <c r="Q86" s="206"/>
    </row>
    <row r="87" spans="1:28" s="209" customFormat="1" ht="152.25" customHeight="1">
      <c r="A87" s="208"/>
      <c r="B87" s="207"/>
      <c r="C87" s="250" t="s">
        <v>310</v>
      </c>
      <c r="D87" s="250"/>
      <c r="E87" s="250"/>
      <c r="F87" s="250"/>
      <c r="G87" s="250"/>
      <c r="H87" s="250"/>
      <c r="I87" s="250"/>
      <c r="J87" s="250"/>
      <c r="K87" s="250"/>
      <c r="L87" s="250"/>
      <c r="M87" s="250"/>
      <c r="N87" s="250"/>
      <c r="O87" s="250"/>
      <c r="P87" s="250"/>
      <c r="Q87" s="206"/>
    </row>
    <row r="88" spans="1:28" s="206" customFormat="1" ht="174.75" customHeight="1">
      <c r="B88" s="207"/>
      <c r="C88" s="250" t="s">
        <v>311</v>
      </c>
      <c r="D88" s="250"/>
      <c r="E88" s="250"/>
      <c r="F88" s="250"/>
      <c r="G88" s="250"/>
      <c r="H88" s="250"/>
      <c r="I88" s="250"/>
      <c r="J88" s="250"/>
      <c r="K88" s="250"/>
      <c r="L88" s="250"/>
      <c r="M88" s="250"/>
      <c r="N88" s="250"/>
      <c r="O88" s="250"/>
      <c r="P88" s="250"/>
      <c r="Q88" s="212"/>
    </row>
    <row r="89" spans="1:28" s="206" customFormat="1" ht="132.75" customHeight="1">
      <c r="B89" s="207"/>
      <c r="C89" s="336" t="s">
        <v>312</v>
      </c>
      <c r="D89" s="336"/>
      <c r="E89" s="336"/>
      <c r="F89" s="336"/>
      <c r="G89" s="336"/>
      <c r="H89" s="336"/>
      <c r="I89" s="336"/>
      <c r="J89" s="336"/>
      <c r="K89" s="336"/>
      <c r="L89" s="336"/>
      <c r="M89" s="336"/>
      <c r="N89" s="336"/>
      <c r="O89" s="336"/>
      <c r="P89" s="336"/>
      <c r="Q89" s="212"/>
    </row>
    <row r="90" spans="1:28" s="206" customFormat="1" ht="320.25" customHeight="1">
      <c r="B90" s="207"/>
      <c r="C90" s="250" t="s">
        <v>313</v>
      </c>
      <c r="D90" s="250"/>
      <c r="E90" s="250"/>
      <c r="F90" s="250"/>
      <c r="G90" s="250"/>
      <c r="H90" s="250"/>
      <c r="I90" s="250"/>
      <c r="J90" s="250"/>
      <c r="K90" s="250"/>
      <c r="L90" s="250"/>
      <c r="M90" s="250"/>
      <c r="N90" s="250"/>
      <c r="O90" s="250"/>
      <c r="P90" s="250"/>
      <c r="Q90" s="212"/>
    </row>
    <row r="91" spans="1:28" s="206" customFormat="1" ht="274.5" customHeight="1">
      <c r="B91" s="207"/>
      <c r="C91" s="250" t="s">
        <v>314</v>
      </c>
      <c r="D91" s="250"/>
      <c r="E91" s="250"/>
      <c r="F91" s="250"/>
      <c r="G91" s="250"/>
      <c r="H91" s="250"/>
      <c r="I91" s="250"/>
      <c r="J91" s="250"/>
      <c r="K91" s="250"/>
      <c r="L91" s="250"/>
      <c r="M91" s="250"/>
      <c r="N91" s="250"/>
      <c r="O91" s="250"/>
      <c r="P91" s="250"/>
      <c r="Q91" s="212"/>
    </row>
    <row r="92" spans="1:28" s="159" customFormat="1" ht="84.75" customHeight="1">
      <c r="B92" s="200"/>
      <c r="C92" s="303"/>
      <c r="D92" s="303"/>
      <c r="E92" s="303"/>
      <c r="F92" s="303"/>
      <c r="G92" s="303"/>
      <c r="H92" s="370" t="s">
        <v>315</v>
      </c>
      <c r="I92" s="370"/>
      <c r="J92" s="370"/>
      <c r="K92" s="370"/>
      <c r="L92" s="370"/>
      <c r="M92" s="370"/>
      <c r="N92" s="370"/>
      <c r="O92" s="370"/>
      <c r="P92" s="370"/>
    </row>
    <row r="93" spans="1:28" ht="36" customHeight="1">
      <c r="B93" s="49"/>
      <c r="C93" s="431" t="s">
        <v>316</v>
      </c>
      <c r="D93" s="432"/>
      <c r="E93" s="432"/>
      <c r="F93" s="432"/>
      <c r="G93" s="225" t="str">
        <f>IF($K$5&lt;&gt;"",$K$5,"")</f>
        <v/>
      </c>
      <c r="H93" s="225"/>
      <c r="I93" s="225"/>
      <c r="J93" s="225"/>
      <c r="K93" s="225"/>
      <c r="L93" s="225"/>
      <c r="M93" s="225"/>
      <c r="N93" s="225"/>
      <c r="O93" s="225"/>
      <c r="P93" s="226"/>
      <c r="Q93" s="29"/>
    </row>
    <row r="94" spans="1:28">
      <c r="B94" s="49"/>
    </row>
    <row r="95" spans="1:28">
      <c r="B95" s="49"/>
      <c r="C95" s="251" t="s">
        <v>317</v>
      </c>
      <c r="D95" s="251"/>
      <c r="E95" s="251"/>
      <c r="F95" s="251"/>
      <c r="G95" s="251"/>
      <c r="H95" s="251"/>
      <c r="I95" s="251"/>
      <c r="J95" s="251"/>
      <c r="K95" s="251"/>
      <c r="L95" s="251"/>
      <c r="M95" s="251"/>
      <c r="N95" s="251"/>
      <c r="O95" s="251"/>
      <c r="P95" s="251"/>
    </row>
    <row r="96" spans="1:28" ht="42" customHeight="1">
      <c r="B96" s="49"/>
      <c r="C96" s="228" t="s">
        <v>318</v>
      </c>
      <c r="D96" s="228"/>
      <c r="E96" s="228"/>
      <c r="F96" s="228"/>
      <c r="G96" s="239"/>
      <c r="H96" s="239"/>
      <c r="I96" s="239"/>
    </row>
    <row r="97" spans="2:17">
      <c r="B97" s="49"/>
    </row>
    <row r="98" spans="2:17" s="159" customFormat="1" ht="58.5" customHeight="1">
      <c r="B98" s="200"/>
      <c r="C98" s="369" t="s">
        <v>319</v>
      </c>
      <c r="D98" s="369"/>
      <c r="E98" s="369"/>
      <c r="F98" s="369"/>
      <c r="G98" s="201"/>
      <c r="H98" s="201"/>
      <c r="I98" s="202"/>
      <c r="J98" s="202"/>
      <c r="K98" s="202"/>
      <c r="L98" s="202"/>
      <c r="M98" s="202"/>
      <c r="N98" s="202"/>
      <c r="O98" s="202"/>
      <c r="P98" s="202"/>
    </row>
    <row r="99" spans="2:17" s="159" customFormat="1" ht="44.25" customHeight="1">
      <c r="B99" s="200"/>
      <c r="C99" s="365" t="s">
        <v>320</v>
      </c>
      <c r="D99" s="365"/>
      <c r="E99" s="365"/>
      <c r="F99" s="365"/>
      <c r="G99" s="201"/>
      <c r="H99" s="201"/>
      <c r="I99" s="202"/>
      <c r="J99" s="202"/>
      <c r="K99" s="202"/>
      <c r="L99" s="202"/>
      <c r="M99" s="202"/>
      <c r="N99" s="202"/>
      <c r="O99" s="202"/>
      <c r="P99" s="202"/>
    </row>
    <row r="100" spans="2:17" s="159" customFormat="1" ht="144" customHeight="1">
      <c r="B100" s="200"/>
      <c r="C100" s="200"/>
      <c r="D100" s="200"/>
      <c r="E100" s="200"/>
      <c r="F100" s="200"/>
      <c r="G100" s="200"/>
      <c r="H100" s="227" t="s">
        <v>321</v>
      </c>
      <c r="I100" s="227"/>
      <c r="J100" s="227"/>
      <c r="K100" s="227"/>
      <c r="L100" s="227"/>
      <c r="M100" s="203"/>
      <c r="N100" s="200"/>
      <c r="O100" s="200"/>
      <c r="P100" s="200"/>
    </row>
    <row r="101" spans="2:17">
      <c r="B101" s="3"/>
      <c r="Q101" s="3"/>
    </row>
  </sheetData>
  <sheetProtection algorithmName="SHA-512" hashValue="uS7BFTP7XsHCwlhtRw3Gn9YI3OXRPT2u/7tEx94yK/oxKl4LFg3SkwCAS5FA2ayaXHaq7gNMRm2CEk+FnpMdMw==" saltValue="o9Gh3EMnHJDfsiVb639pTg==" spinCount="100000" sheet="1" objects="1" formatCells="0" formatColumns="0" formatRows="0" insertColumns="0" insertRows="0" insertHyperlinks="0" autoFilter="0"/>
  <autoFilter ref="L17:L38" xr:uid="{1410503C-6D1F-4470-AC0F-2FFA6C850517}"/>
  <mergeCells count="148">
    <mergeCell ref="D36:E36"/>
    <mergeCell ref="G36:K36"/>
    <mergeCell ref="D23:E23"/>
    <mergeCell ref="D25:E25"/>
    <mergeCell ref="G25:K25"/>
    <mergeCell ref="G34:K34"/>
    <mergeCell ref="D34:E34"/>
    <mergeCell ref="D28:E28"/>
    <mergeCell ref="G28:K28"/>
    <mergeCell ref="D32:E32"/>
    <mergeCell ref="G32:K32"/>
    <mergeCell ref="D33:E33"/>
    <mergeCell ref="G33:K33"/>
    <mergeCell ref="D31:E31"/>
    <mergeCell ref="G31:K31"/>
    <mergeCell ref="G23:K23"/>
    <mergeCell ref="D30:E30"/>
    <mergeCell ref="D24:E24"/>
    <mergeCell ref="G24:K24"/>
    <mergeCell ref="G30:K30"/>
    <mergeCell ref="D27:E27"/>
    <mergeCell ref="G27:K27"/>
    <mergeCell ref="C7:P7"/>
    <mergeCell ref="C16:E17"/>
    <mergeCell ref="F16:K17"/>
    <mergeCell ref="L16:N16"/>
    <mergeCell ref="O16:O17"/>
    <mergeCell ref="C12:P14"/>
    <mergeCell ref="P16:P17"/>
    <mergeCell ref="C10:P10"/>
    <mergeCell ref="D21:E21"/>
    <mergeCell ref="G21:K21"/>
    <mergeCell ref="C8:P9"/>
    <mergeCell ref="D19:E19"/>
    <mergeCell ref="G19:K19"/>
    <mergeCell ref="D20:E20"/>
    <mergeCell ref="G20:K20"/>
    <mergeCell ref="G18:K18"/>
    <mergeCell ref="D18:E18"/>
    <mergeCell ref="A2:A3"/>
    <mergeCell ref="C2:F2"/>
    <mergeCell ref="G2:J2"/>
    <mergeCell ref="K2:M2"/>
    <mergeCell ref="C5:J5"/>
    <mergeCell ref="K5:M5"/>
    <mergeCell ref="N2:P2"/>
    <mergeCell ref="C3:F3"/>
    <mergeCell ref="G3:J3"/>
    <mergeCell ref="K3:M3"/>
    <mergeCell ref="N3:P3"/>
    <mergeCell ref="O5:P5"/>
    <mergeCell ref="C90:P90"/>
    <mergeCell ref="D38:E38"/>
    <mergeCell ref="G38:K38"/>
    <mergeCell ref="C40:P40"/>
    <mergeCell ref="K54:L54"/>
    <mergeCell ref="K51:L51"/>
    <mergeCell ref="M51:N51"/>
    <mergeCell ref="M52:N52"/>
    <mergeCell ref="I53:J53"/>
    <mergeCell ref="G52:G54"/>
    <mergeCell ref="I52:J52"/>
    <mergeCell ref="K52:L52"/>
    <mergeCell ref="C56:P56"/>
    <mergeCell ref="C57:P61"/>
    <mergeCell ref="G55:M55"/>
    <mergeCell ref="I54:J54"/>
    <mergeCell ref="C89:P89"/>
    <mergeCell ref="K53:L53"/>
    <mergeCell ref="M53:N53"/>
    <mergeCell ref="M54:N54"/>
    <mergeCell ref="C41:P41"/>
    <mergeCell ref="G50:H51"/>
    <mergeCell ref="I50:N50"/>
    <mergeCell ref="I51:J51"/>
    <mergeCell ref="AP8:AP9"/>
    <mergeCell ref="AF8:AH8"/>
    <mergeCell ref="AI8:AI9"/>
    <mergeCell ref="AD8:AD9"/>
    <mergeCell ref="AJ8:AJ9"/>
    <mergeCell ref="AK8:AK9"/>
    <mergeCell ref="AL8:AL9"/>
    <mergeCell ref="AM8:AM9"/>
    <mergeCell ref="AN8:AN9"/>
    <mergeCell ref="AO8:AO9"/>
    <mergeCell ref="C81:P81"/>
    <mergeCell ref="C82:P82"/>
    <mergeCell ref="C83:P83"/>
    <mergeCell ref="C84:P84"/>
    <mergeCell ref="Y16:Y17"/>
    <mergeCell ref="Z16:Z17"/>
    <mergeCell ref="AB16:AB17"/>
    <mergeCell ref="AA16:AA17"/>
    <mergeCell ref="X16:X17"/>
    <mergeCell ref="S16:S17"/>
    <mergeCell ref="T16:T17"/>
    <mergeCell ref="U16:U17"/>
    <mergeCell ref="V16:V17"/>
    <mergeCell ref="W16:W17"/>
    <mergeCell ref="G29:K29"/>
    <mergeCell ref="D22:E22"/>
    <mergeCell ref="G22:K22"/>
    <mergeCell ref="G26:K26"/>
    <mergeCell ref="D26:E26"/>
    <mergeCell ref="D29:E29"/>
    <mergeCell ref="D35:E35"/>
    <mergeCell ref="G35:K35"/>
    <mergeCell ref="D37:E37"/>
    <mergeCell ref="G37:K37"/>
    <mergeCell ref="C63:P63"/>
    <mergeCell ref="C64:P68"/>
    <mergeCell ref="C70:P70"/>
    <mergeCell ref="C95:P95"/>
    <mergeCell ref="C96:F96"/>
    <mergeCell ref="G96:I96"/>
    <mergeCell ref="C98:F98"/>
    <mergeCell ref="C99:F99"/>
    <mergeCell ref="H100:L100"/>
    <mergeCell ref="C85:P85"/>
    <mergeCell ref="C86:P86"/>
    <mergeCell ref="C87:P87"/>
    <mergeCell ref="C88:P88"/>
    <mergeCell ref="C91:P91"/>
    <mergeCell ref="C93:F93"/>
    <mergeCell ref="G93:P93"/>
    <mergeCell ref="C92:G92"/>
    <mergeCell ref="H92:K92"/>
    <mergeCell ref="L92:P92"/>
    <mergeCell ref="C71:P75"/>
    <mergeCell ref="C77:N77"/>
    <mergeCell ref="C78:P78"/>
    <mergeCell ref="C79:P79"/>
    <mergeCell ref="C80:P80"/>
    <mergeCell ref="C46:E46"/>
    <mergeCell ref="F46:L46"/>
    <mergeCell ref="M46:P46"/>
    <mergeCell ref="C47:P47"/>
    <mergeCell ref="C48:P48"/>
    <mergeCell ref="C42:P42"/>
    <mergeCell ref="C43:E43"/>
    <mergeCell ref="F43:L43"/>
    <mergeCell ref="M43:P43"/>
    <mergeCell ref="C44:E44"/>
    <mergeCell ref="F44:L44"/>
    <mergeCell ref="M44:P44"/>
    <mergeCell ref="C45:E45"/>
    <mergeCell ref="F45:L45"/>
    <mergeCell ref="M45:P45"/>
  </mergeCells>
  <conditionalFormatting sqref="A83:A84">
    <cfRule type="cellIs" dxfId="23" priority="1" operator="equal">
      <formula>"Obs"</formula>
    </cfRule>
  </conditionalFormatting>
  <conditionalFormatting sqref="I52:I54">
    <cfRule type="cellIs" dxfId="22" priority="8" operator="equal">
      <formula>" "</formula>
    </cfRule>
  </conditionalFormatting>
  <conditionalFormatting sqref="K52:K54 M52:M54">
    <cfRule type="cellIs" dxfId="21" priority="7" operator="equal">
      <formula>" "</formula>
    </cfRule>
  </conditionalFormatting>
  <dataValidations count="7">
    <dataValidation type="date" allowBlank="1" showInputMessage="1" showErrorMessage="1" error="Insira uma data válida." sqref="O5:P5" xr:uid="{E7D2DADF-644D-494B-AABD-AF9C19DE2623}">
      <formula1>36526</formula1>
      <formula2>54789</formula2>
    </dataValidation>
    <dataValidation type="decimal" allowBlank="1" showInputMessage="1" showErrorMessage="1" error="Apenas número." sqref="AE3" xr:uid="{0FAFFE33-B549-4F50-8927-D8835384DA3D}">
      <formula1>0</formula1>
      <formula2>1000000000</formula2>
    </dataValidation>
    <dataValidation type="list" allowBlank="1" showInputMessage="1" showErrorMessage="1" sqref="M18:N32 L33:N38" xr:uid="{41AA5B60-3789-4504-8DFE-560F95B43BB1}">
      <formula1>"X,x"</formula1>
    </dataValidation>
    <dataValidation type="list" allowBlank="1" showInputMessage="1" showErrorMessage="1" sqref="L18:L32" xr:uid="{502013D6-0D01-4869-A518-33144DE6912D}">
      <formula1>"ocultar"</formula1>
    </dataValidation>
    <dataValidation type="list" allowBlank="1" showInputMessage="1" showErrorMessage="1" error="Selecionar um órgão ou uma entidade da lista." sqref="G96:I96" xr:uid="{DF3B23AD-5634-4810-9245-4B16A32B34A0}">
      <formula1>"CGM,SEPLAG,SEMUG,SMA,SECONSER,SMCTI,SMDC,SME,SMF,SMHRF,SECLIMA,SMU,SAE,SMDCG,SMARHS,SEMPAS,PGM,SMASES,SMC,SMAC,SMEL,SEOP,SMO,NITPREV,EMUSA,FeSaúde,FAN,FMS,NELTUR,NITTRANS,CLIN,FME,SEXEC"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D7BB110A-4614-4192-B205-AA0C813DC042}">
      <formula1>"Sim"</formula1>
    </dataValidation>
    <dataValidation type="list" allowBlank="1" showInputMessage="1" showErrorMessage="1" error="Selecionar o órgão/entidade da lista. Se estiver faltando, solicitar acréscimo na lista." sqref="G96:I96" xr:uid="{5667815D-988F-4013-8132-BD5447A633D4}">
      <formula1>"CGM,SEPLAG,SEMUG,SMA,SECONSER,SMCTI,SMDC,SME,SMF,SMHRF,SECLIMA,SMU,SAE,SMDCG,SMARHS,SEMPAS,PGM,SMASES,SMC,SMAC,SMEL,SEOP,SMO,NITPREV,EMUSA,FeSaúde,FAN,FMS,NELTUR,NITTRANS,CLIN,FME,SEXEC"</formula1>
    </dataValidation>
  </dataValidations>
  <printOptions horizontalCentered="1"/>
  <pageMargins left="0.31496062992125984" right="0.31496062992125984" top="0.35433070866141736" bottom="0.35433070866141736" header="0.31496062992125984" footer="0.31496062992125984"/>
  <pageSetup paperSize="9" scale="55" fitToHeight="0" orientation="portrait" r:id="rId1"/>
  <rowBreaks count="1" manualBreakCount="1">
    <brk id="38"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34998626667073579"/>
    <pageSetUpPr fitToPage="1"/>
  </sheetPr>
  <dimension ref="A1:AP109"/>
  <sheetViews>
    <sheetView showGridLines="0" zoomScale="60" zoomScaleNormal="60" zoomScaleSheetLayoutView="50" workbookViewId="0"/>
  </sheetViews>
  <sheetFormatPr defaultColWidth="9.140625" defaultRowHeight="23.25"/>
  <cols>
    <col min="1" max="1" width="8.140625" style="7" customWidth="1"/>
    <col min="2" max="2" width="12.5703125" style="7" customWidth="1"/>
    <col min="3" max="3" width="5.140625" style="112" customWidth="1"/>
    <col min="4" max="4" width="9" style="112" customWidth="1"/>
    <col min="5" max="5" width="6.5703125" style="112" customWidth="1"/>
    <col min="6" max="6" width="11.5703125" style="112" customWidth="1"/>
    <col min="7" max="11" width="12.7109375" style="112" customWidth="1"/>
    <col min="12" max="12" width="9.42578125" style="112" customWidth="1"/>
    <col min="13" max="13" width="12.7109375" style="112" customWidth="1"/>
    <col min="14" max="14" width="10.42578125" style="112" customWidth="1"/>
    <col min="15" max="15" width="12.140625" style="112" customWidth="1"/>
    <col min="16" max="16" width="9.28515625" style="112" customWidth="1"/>
    <col min="17" max="17" width="6" style="7" customWidth="1"/>
    <col min="18" max="18" width="5.140625" style="7" hidden="1" customWidth="1"/>
    <col min="19" max="27" width="3.85546875" style="7" hidden="1" customWidth="1"/>
    <col min="28" max="28" width="16.5703125" style="7" hidden="1" customWidth="1"/>
    <col min="29" max="29" width="9.140625" style="7" customWidth="1"/>
    <col min="30" max="30" width="26.5703125" style="7" customWidth="1"/>
    <col min="31" max="31" width="27.85546875" style="7" customWidth="1"/>
    <col min="32" max="32" width="21.7109375" style="7" customWidth="1"/>
    <col min="33" max="33" width="14.85546875" style="7" customWidth="1"/>
    <col min="34" max="16384" width="9.140625" style="7"/>
  </cols>
  <sheetData>
    <row r="1" spans="1:42" ht="81" customHeight="1" thickBot="1">
      <c r="AD1" s="193" t="s">
        <v>0</v>
      </c>
      <c r="AE1" s="182"/>
      <c r="AH1" s="34"/>
      <c r="AI1" s="34"/>
    </row>
    <row r="2" spans="1:42" s="23" customFormat="1" ht="18" customHeight="1" thickBot="1">
      <c r="A2" s="536"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24" customFormat="1" ht="21.75" customHeight="1">
      <c r="A3" s="536"/>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24" customFormat="1" ht="7.5" customHeight="1">
      <c r="B4" s="25"/>
      <c r="C4" s="52"/>
      <c r="D4" s="52"/>
      <c r="E4" s="52"/>
      <c r="F4" s="52"/>
      <c r="G4" s="52"/>
      <c r="H4" s="52"/>
      <c r="I4" s="52"/>
      <c r="J4" s="52"/>
      <c r="K4" s="52"/>
      <c r="L4" s="52"/>
      <c r="M4" s="52"/>
      <c r="N4" s="52"/>
      <c r="O4" s="52"/>
      <c r="P4" s="52"/>
      <c r="Q4" s="25"/>
      <c r="AD4" s="3"/>
      <c r="AE4" s="3"/>
      <c r="AF4" s="3"/>
      <c r="AG4" s="3"/>
      <c r="AH4" s="3"/>
      <c r="AI4" s="3"/>
      <c r="AJ4" s="3"/>
      <c r="AK4" s="3"/>
      <c r="AL4" s="3"/>
      <c r="AM4" s="3"/>
      <c r="AN4" s="3"/>
      <c r="AO4" s="3"/>
      <c r="AP4" s="3"/>
    </row>
    <row r="5" spans="1:42" s="26" customFormat="1" ht="47.25" customHeight="1">
      <c r="B5" s="27"/>
      <c r="C5" s="307" t="s">
        <v>9</v>
      </c>
      <c r="D5" s="307"/>
      <c r="E5" s="307"/>
      <c r="F5" s="307"/>
      <c r="G5" s="307"/>
      <c r="H5" s="307"/>
      <c r="I5" s="307"/>
      <c r="J5" s="307"/>
      <c r="K5" s="321"/>
      <c r="L5" s="321"/>
      <c r="M5" s="321"/>
      <c r="N5" s="130" t="s">
        <v>10</v>
      </c>
      <c r="O5" s="317"/>
      <c r="P5" s="318"/>
      <c r="Q5" s="27"/>
      <c r="AD5" s="13"/>
      <c r="AE5" s="13"/>
      <c r="AF5" s="13"/>
      <c r="AG5" s="13"/>
      <c r="AH5" s="13"/>
      <c r="AI5" s="13"/>
      <c r="AJ5" s="13"/>
      <c r="AK5" s="13"/>
      <c r="AL5" s="13"/>
      <c r="AM5" s="13"/>
      <c r="AN5" s="13"/>
      <c r="AO5" s="13"/>
      <c r="AP5" s="13"/>
    </row>
    <row r="6" spans="1:42" s="24" customFormat="1" ht="10.5" customHeight="1">
      <c r="A6" s="7"/>
      <c r="B6" s="28"/>
      <c r="C6" s="52"/>
      <c r="D6" s="52"/>
      <c r="E6" s="52"/>
      <c r="F6" s="52"/>
      <c r="G6" s="56"/>
      <c r="H6" s="56"/>
      <c r="I6" s="56"/>
      <c r="J6" s="56"/>
      <c r="K6" s="56"/>
      <c r="L6" s="56"/>
      <c r="M6" s="56"/>
      <c r="N6" s="56"/>
      <c r="O6" s="55"/>
      <c r="P6" s="55"/>
      <c r="Q6" s="28"/>
      <c r="AD6" s="3"/>
      <c r="AE6" s="3"/>
      <c r="AF6" s="3"/>
      <c r="AG6" s="3"/>
      <c r="AH6" s="3"/>
      <c r="AI6" s="3"/>
      <c r="AJ6" s="3"/>
      <c r="AK6" s="3"/>
      <c r="AL6" s="3"/>
      <c r="AM6" s="3"/>
      <c r="AN6" s="3"/>
      <c r="AO6" s="3"/>
      <c r="AP6" s="3"/>
    </row>
    <row r="7" spans="1:42" s="24" customFormat="1" ht="27" customHeight="1" thickBot="1">
      <c r="B7" s="28"/>
      <c r="C7" s="328" t="s">
        <v>11</v>
      </c>
      <c r="D7" s="329"/>
      <c r="E7" s="329"/>
      <c r="F7" s="329"/>
      <c r="G7" s="329"/>
      <c r="H7" s="329"/>
      <c r="I7" s="329"/>
      <c r="J7" s="329"/>
      <c r="K7" s="329"/>
      <c r="L7" s="329"/>
      <c r="M7" s="329"/>
      <c r="N7" s="329"/>
      <c r="O7" s="329"/>
      <c r="P7" s="330"/>
      <c r="Q7" s="28"/>
      <c r="R7" s="28"/>
      <c r="AD7" s="3"/>
      <c r="AE7" s="3"/>
      <c r="AF7" s="2" t="s">
        <v>12</v>
      </c>
      <c r="AG7" s="2"/>
      <c r="AH7" s="2"/>
      <c r="AI7" s="3"/>
      <c r="AJ7" s="3"/>
      <c r="AK7" s="3"/>
      <c r="AL7" s="3"/>
      <c r="AM7" s="3"/>
      <c r="AN7" s="3"/>
      <c r="AO7" s="3"/>
      <c r="AP7" s="3"/>
    </row>
    <row r="8" spans="1:42" s="24" customFormat="1" ht="64.5" customHeight="1">
      <c r="B8" s="28"/>
      <c r="C8" s="311"/>
      <c r="D8" s="312"/>
      <c r="E8" s="312"/>
      <c r="F8" s="312"/>
      <c r="G8" s="312"/>
      <c r="H8" s="312"/>
      <c r="I8" s="312"/>
      <c r="J8" s="312"/>
      <c r="K8" s="312"/>
      <c r="L8" s="312"/>
      <c r="M8" s="312"/>
      <c r="N8" s="312"/>
      <c r="O8" s="312"/>
      <c r="P8" s="313"/>
      <c r="Q8" s="28"/>
      <c r="R8" s="28"/>
      <c r="AD8" s="386" t="s">
        <v>2</v>
      </c>
      <c r="AE8" s="3"/>
      <c r="AF8" s="385" t="s">
        <v>13</v>
      </c>
      <c r="AG8" s="381"/>
      <c r="AH8" s="381"/>
      <c r="AI8" s="381" t="s">
        <v>14</v>
      </c>
      <c r="AJ8" s="388" t="s">
        <v>7</v>
      </c>
      <c r="AK8" s="388" t="s">
        <v>15</v>
      </c>
      <c r="AL8" s="388" t="s">
        <v>16</v>
      </c>
      <c r="AM8" s="381" t="s">
        <v>17</v>
      </c>
      <c r="AN8" s="381" t="s">
        <v>18</v>
      </c>
      <c r="AO8" s="381" t="s">
        <v>19</v>
      </c>
      <c r="AP8" s="383" t="s">
        <v>8</v>
      </c>
    </row>
    <row r="9" spans="1:42" s="24" customFormat="1" ht="99.75" customHeight="1" thickBot="1">
      <c r="B9" s="28"/>
      <c r="C9" s="314"/>
      <c r="D9" s="315"/>
      <c r="E9" s="315"/>
      <c r="F9" s="315"/>
      <c r="G9" s="315"/>
      <c r="H9" s="315"/>
      <c r="I9" s="315"/>
      <c r="J9" s="315"/>
      <c r="K9" s="315"/>
      <c r="L9" s="315"/>
      <c r="M9" s="315"/>
      <c r="N9" s="315"/>
      <c r="O9" s="315"/>
      <c r="P9" s="316"/>
      <c r="Q9" s="28"/>
      <c r="R9" s="28"/>
      <c r="AD9" s="387"/>
      <c r="AE9" s="3"/>
      <c r="AF9" s="147" t="s">
        <v>20</v>
      </c>
      <c r="AG9" s="158" t="s">
        <v>21</v>
      </c>
      <c r="AH9" s="158" t="s">
        <v>22</v>
      </c>
      <c r="AI9" s="382"/>
      <c r="AJ9" s="389"/>
      <c r="AK9" s="389"/>
      <c r="AL9" s="389"/>
      <c r="AM9" s="382"/>
      <c r="AN9" s="382"/>
      <c r="AO9" s="382"/>
      <c r="AP9" s="384"/>
    </row>
    <row r="10" spans="1:42" s="24" customFormat="1" ht="45" customHeight="1">
      <c r="B10" s="28"/>
      <c r="C10" s="292" t="s">
        <v>24</v>
      </c>
      <c r="D10" s="292"/>
      <c r="E10" s="292"/>
      <c r="F10" s="292"/>
      <c r="G10" s="292"/>
      <c r="H10" s="292"/>
      <c r="I10" s="292"/>
      <c r="J10" s="292"/>
      <c r="K10" s="292"/>
      <c r="L10" s="292"/>
      <c r="M10" s="292"/>
      <c r="N10" s="292"/>
      <c r="O10" s="292"/>
      <c r="P10" s="292"/>
      <c r="Q10" s="28"/>
      <c r="R10" s="28"/>
      <c r="AD10" s="151" t="str">
        <f>IF(C3="","",C3)</f>
        <v/>
      </c>
      <c r="AE10" s="3"/>
      <c r="AF10" s="151" t="str">
        <f>IF(K5="","",K5)</f>
        <v/>
      </c>
      <c r="AG10" s="151" t="str">
        <f>IF(O5="","",YEAR(O5))</f>
        <v/>
      </c>
      <c r="AH10" s="151" t="str">
        <f>IF(AD3="Sim","NT de Retorno","")</f>
        <v/>
      </c>
      <c r="AI10" s="151" t="str">
        <f>IF(G105="","",G105)</f>
        <v/>
      </c>
      <c r="AJ10" s="152" t="str">
        <f>IF(AE3="","",AE3)</f>
        <v/>
      </c>
      <c r="AK10" s="152"/>
      <c r="AL10" s="152"/>
      <c r="AM10" s="152" t="str">
        <f>_xlfn.CONCAT(AB18:AB47)</f>
        <v/>
      </c>
      <c r="AN10" s="153" t="str">
        <f>IF(C8="","",C8)</f>
        <v/>
      </c>
      <c r="AO10" s="151" t="s">
        <v>1083</v>
      </c>
      <c r="AP10" s="151"/>
    </row>
    <row r="11" spans="1:42" s="24" customFormat="1" ht="11.25" customHeight="1" thickBot="1">
      <c r="B11" s="28"/>
      <c r="C11" s="57"/>
      <c r="D11" s="57"/>
      <c r="E11" s="57"/>
      <c r="F11" s="58"/>
      <c r="G11" s="58"/>
      <c r="H11" s="58"/>
      <c r="I11" s="58"/>
      <c r="J11" s="58"/>
      <c r="K11" s="58"/>
      <c r="L11" s="58"/>
      <c r="M11" s="58"/>
      <c r="N11" s="58"/>
      <c r="O11" s="58"/>
      <c r="P11" s="58"/>
      <c r="Q11" s="28"/>
      <c r="R11" s="28"/>
      <c r="AE11" s="3"/>
    </row>
    <row r="12" spans="1:42" s="24" customFormat="1" ht="16.5" customHeight="1" thickTop="1">
      <c r="A12" s="23"/>
      <c r="B12" s="28"/>
      <c r="C12" s="537" t="s">
        <v>1084</v>
      </c>
      <c r="D12" s="537"/>
      <c r="E12" s="537"/>
      <c r="F12" s="537"/>
      <c r="G12" s="537"/>
      <c r="H12" s="537"/>
      <c r="I12" s="537"/>
      <c r="J12" s="537"/>
      <c r="K12" s="537"/>
      <c r="L12" s="537"/>
      <c r="M12" s="537"/>
      <c r="N12" s="537"/>
      <c r="O12" s="537"/>
      <c r="P12" s="537"/>
      <c r="Q12" s="28"/>
      <c r="AE12" s="3"/>
    </row>
    <row r="13" spans="1:42" s="24" customFormat="1" ht="16.5" customHeight="1">
      <c r="A13" s="23"/>
      <c r="B13" s="28"/>
      <c r="C13" s="538"/>
      <c r="D13" s="538"/>
      <c r="E13" s="538"/>
      <c r="F13" s="538"/>
      <c r="G13" s="538"/>
      <c r="H13" s="538"/>
      <c r="I13" s="538"/>
      <c r="J13" s="538"/>
      <c r="K13" s="538"/>
      <c r="L13" s="538"/>
      <c r="M13" s="538"/>
      <c r="N13" s="538"/>
      <c r="O13" s="538"/>
      <c r="P13" s="538"/>
      <c r="Q13" s="28"/>
    </row>
    <row r="14" spans="1:42" ht="16.5" customHeight="1">
      <c r="C14" s="538"/>
      <c r="D14" s="538"/>
      <c r="E14" s="538"/>
      <c r="F14" s="538"/>
      <c r="G14" s="538"/>
      <c r="H14" s="538"/>
      <c r="I14" s="538"/>
      <c r="J14" s="538"/>
      <c r="K14" s="538"/>
      <c r="L14" s="538"/>
      <c r="M14" s="538"/>
      <c r="N14" s="538"/>
      <c r="O14" s="538"/>
      <c r="P14" s="538"/>
    </row>
    <row r="15" spans="1:42" ht="6" customHeight="1" thickBot="1">
      <c r="C15" s="113"/>
      <c r="D15" s="113"/>
      <c r="E15" s="113"/>
      <c r="F15" s="113"/>
      <c r="G15" s="113"/>
      <c r="H15" s="113"/>
      <c r="I15" s="113"/>
      <c r="J15" s="113"/>
      <c r="K15" s="113"/>
      <c r="L15" s="113"/>
      <c r="M15" s="113"/>
      <c r="N15" s="113"/>
      <c r="O15" s="113"/>
      <c r="P15" s="114"/>
    </row>
    <row r="16" spans="1:42" ht="21.75" customHeight="1">
      <c r="C16" s="526" t="s">
        <v>26</v>
      </c>
      <c r="D16" s="527"/>
      <c r="E16" s="528"/>
      <c r="F16" s="529" t="s">
        <v>324</v>
      </c>
      <c r="G16" s="530"/>
      <c r="H16" s="530"/>
      <c r="I16" s="530"/>
      <c r="J16" s="530"/>
      <c r="K16" s="531"/>
      <c r="L16" s="532" t="s">
        <v>28</v>
      </c>
      <c r="M16" s="533"/>
      <c r="N16" s="534"/>
      <c r="O16" s="535" t="s">
        <v>29</v>
      </c>
      <c r="P16" s="535" t="s">
        <v>30</v>
      </c>
      <c r="S16" s="524" t="s">
        <v>31</v>
      </c>
      <c r="T16" s="524" t="s">
        <v>32</v>
      </c>
      <c r="U16" s="524" t="s">
        <v>33</v>
      </c>
      <c r="V16" s="524" t="s">
        <v>34</v>
      </c>
      <c r="W16" s="524" t="s">
        <v>35</v>
      </c>
      <c r="X16" s="524" t="s">
        <v>36</v>
      </c>
      <c r="Y16" s="524" t="s">
        <v>37</v>
      </c>
      <c r="Z16" s="524" t="s">
        <v>38</v>
      </c>
      <c r="AA16" s="524" t="s">
        <v>39</v>
      </c>
      <c r="AB16" s="366" t="s">
        <v>40</v>
      </c>
    </row>
    <row r="17" spans="3:28" ht="30.75" customHeight="1">
      <c r="C17" s="526"/>
      <c r="D17" s="527"/>
      <c r="E17" s="528"/>
      <c r="F17" s="529"/>
      <c r="G17" s="530"/>
      <c r="H17" s="530"/>
      <c r="I17" s="530"/>
      <c r="J17" s="530"/>
      <c r="K17" s="531"/>
      <c r="L17" s="127" t="s">
        <v>41</v>
      </c>
      <c r="M17" s="198" t="s">
        <v>42</v>
      </c>
      <c r="N17" s="127" t="s">
        <v>43</v>
      </c>
      <c r="O17" s="535"/>
      <c r="P17" s="535"/>
      <c r="S17" s="525"/>
      <c r="T17" s="525"/>
      <c r="U17" s="525"/>
      <c r="V17" s="525"/>
      <c r="W17" s="525"/>
      <c r="X17" s="525"/>
      <c r="Y17" s="525"/>
      <c r="Z17" s="525"/>
      <c r="AA17" s="525"/>
      <c r="AB17" s="367"/>
    </row>
    <row r="18" spans="3:28" ht="75.75" customHeight="1">
      <c r="C18" s="45">
        <v>15</v>
      </c>
      <c r="D18" s="223" t="s">
        <v>45</v>
      </c>
      <c r="E18" s="224"/>
      <c r="F18" s="45" t="s">
        <v>1085</v>
      </c>
      <c r="G18" s="220" t="s">
        <v>1086</v>
      </c>
      <c r="H18" s="221"/>
      <c r="I18" s="221"/>
      <c r="J18" s="221"/>
      <c r="K18" s="222"/>
      <c r="L18" s="115"/>
      <c r="M18" s="115"/>
      <c r="N18" s="115"/>
      <c r="O18" s="116">
        <v>3</v>
      </c>
      <c r="P18" s="116">
        <v>2</v>
      </c>
      <c r="S18" s="7">
        <f>IF(AND(OR($M18="x",$N18="x"),$O18=1,$P18=3),1,0)</f>
        <v>0</v>
      </c>
      <c r="T18" s="7">
        <f t="shared" ref="T18:T46" si="0">IF(AND(OR($M18="x",$N18="x"),$O18=2,$P18=3),1,0)</f>
        <v>0</v>
      </c>
      <c r="U18" s="7">
        <f t="shared" ref="U18:U46" si="1">IF(AND(OR($M18="x",$N18="x"),$O18=3,$P18=3),1,0)</f>
        <v>0</v>
      </c>
      <c r="V18" s="7">
        <f t="shared" ref="V18:V46" si="2">IF(AND(OR($M18="x",$N18="x"),$O18=1,$P18=2),1,0)</f>
        <v>0</v>
      </c>
      <c r="W18" s="7">
        <f t="shared" ref="W18:W46" si="3">IF(AND(OR($M18="x",$N18="x"),$O18=2,$P18=2),1,0)</f>
        <v>0</v>
      </c>
      <c r="X18" s="7">
        <f t="shared" ref="X18:X46" si="4">IF(AND(OR($M18="x",$N18="x"),$O18=3,$P18=2),1,0)</f>
        <v>0</v>
      </c>
      <c r="Y18" s="7">
        <f t="shared" ref="Y18:Y46" si="5">IF(AND(OR($M18="x",$N18="x"),$O18=1,$P18=1),1,0)</f>
        <v>0</v>
      </c>
      <c r="Z18" s="7">
        <f t="shared" ref="Z18:Z46" si="6">IF(AND(OR($M18="x",$N18="x"),$O18=2,$P18=1),1,0)</f>
        <v>0</v>
      </c>
      <c r="AA18" s="7">
        <f t="shared" ref="AA18:AA46" si="7">IF(AND(OR($M18="x",$N18="x"),$O18=3,$P18=1),1,0)</f>
        <v>0</v>
      </c>
      <c r="AB18" s="1" t="str">
        <f>IF(OR(M18="X",N18="X"),_xlfn.CONCAT(F18,";"),"")</f>
        <v/>
      </c>
    </row>
    <row r="19" spans="3:28" ht="128.25" customHeight="1">
      <c r="C19" s="45">
        <v>15</v>
      </c>
      <c r="D19" s="223" t="s">
        <v>45</v>
      </c>
      <c r="E19" s="224"/>
      <c r="F19" s="45" t="s">
        <v>1087</v>
      </c>
      <c r="G19" s="220" t="s">
        <v>1088</v>
      </c>
      <c r="H19" s="221"/>
      <c r="I19" s="221"/>
      <c r="J19" s="221"/>
      <c r="K19" s="222"/>
      <c r="L19" s="115"/>
      <c r="M19" s="115"/>
      <c r="N19" s="115"/>
      <c r="O19" s="116">
        <v>3</v>
      </c>
      <c r="P19" s="116">
        <v>2</v>
      </c>
      <c r="S19" s="7">
        <f t="shared" ref="S19:S46" si="8">IF(AND(OR($M19="x",$N19="x"),$O19=1,$P19=3),1,0)</f>
        <v>0</v>
      </c>
      <c r="T19" s="7">
        <f t="shared" si="0"/>
        <v>0</v>
      </c>
      <c r="U19" s="7">
        <f t="shared" si="1"/>
        <v>0</v>
      </c>
      <c r="V19" s="7">
        <f t="shared" si="2"/>
        <v>0</v>
      </c>
      <c r="W19" s="7">
        <f t="shared" si="3"/>
        <v>0</v>
      </c>
      <c r="X19" s="7">
        <f t="shared" si="4"/>
        <v>0</v>
      </c>
      <c r="Y19" s="7">
        <f t="shared" si="5"/>
        <v>0</v>
      </c>
      <c r="Z19" s="7">
        <f t="shared" si="6"/>
        <v>0</v>
      </c>
      <c r="AA19" s="7">
        <f t="shared" si="7"/>
        <v>0</v>
      </c>
      <c r="AB19" s="1" t="str">
        <f t="shared" ref="AB19:AB40" si="9">IF(OR(M19="X",N19="X"),_xlfn.CONCAT(F19,";"),"")</f>
        <v/>
      </c>
    </row>
    <row r="20" spans="3:28" ht="131.25" customHeight="1">
      <c r="C20" s="45">
        <v>15</v>
      </c>
      <c r="D20" s="223" t="s">
        <v>45</v>
      </c>
      <c r="E20" s="224"/>
      <c r="F20" s="45" t="s">
        <v>1089</v>
      </c>
      <c r="G20" s="220" t="s">
        <v>1090</v>
      </c>
      <c r="H20" s="221"/>
      <c r="I20" s="221"/>
      <c r="J20" s="221"/>
      <c r="K20" s="222"/>
      <c r="L20" s="115"/>
      <c r="M20" s="115"/>
      <c r="N20" s="115"/>
      <c r="O20" s="116">
        <v>3</v>
      </c>
      <c r="P20" s="116">
        <v>2</v>
      </c>
      <c r="S20" s="7">
        <f>IF(AND(OR($M20="x",$N20="x"),$O20=1,$P20=3),1,0)</f>
        <v>0</v>
      </c>
      <c r="T20" s="7">
        <f t="shared" si="0"/>
        <v>0</v>
      </c>
      <c r="U20" s="7">
        <f t="shared" si="1"/>
        <v>0</v>
      </c>
      <c r="V20" s="7">
        <f t="shared" si="2"/>
        <v>0</v>
      </c>
      <c r="W20" s="7">
        <f t="shared" si="3"/>
        <v>0</v>
      </c>
      <c r="X20" s="7">
        <f t="shared" si="4"/>
        <v>0</v>
      </c>
      <c r="Y20" s="7">
        <f t="shared" si="5"/>
        <v>0</v>
      </c>
      <c r="Z20" s="7">
        <f t="shared" si="6"/>
        <v>0</v>
      </c>
      <c r="AA20" s="7">
        <f t="shared" si="7"/>
        <v>0</v>
      </c>
      <c r="AB20" s="1" t="str">
        <f t="shared" si="9"/>
        <v/>
      </c>
    </row>
    <row r="21" spans="3:28" ht="177" customHeight="1">
      <c r="C21" s="45">
        <v>15</v>
      </c>
      <c r="D21" s="223" t="s">
        <v>45</v>
      </c>
      <c r="E21" s="224"/>
      <c r="F21" s="45" t="s">
        <v>1091</v>
      </c>
      <c r="G21" s="220" t="s">
        <v>1092</v>
      </c>
      <c r="H21" s="221"/>
      <c r="I21" s="221"/>
      <c r="J21" s="221"/>
      <c r="K21" s="222"/>
      <c r="L21" s="115"/>
      <c r="M21" s="115"/>
      <c r="N21" s="115"/>
      <c r="O21" s="116">
        <v>3</v>
      </c>
      <c r="P21" s="116">
        <v>2</v>
      </c>
      <c r="S21" s="7">
        <f t="shared" si="8"/>
        <v>0</v>
      </c>
      <c r="T21" s="7">
        <f t="shared" si="0"/>
        <v>0</v>
      </c>
      <c r="U21" s="7">
        <f t="shared" si="1"/>
        <v>0</v>
      </c>
      <c r="V21" s="7">
        <f t="shared" si="2"/>
        <v>0</v>
      </c>
      <c r="W21" s="7">
        <f t="shared" si="3"/>
        <v>0</v>
      </c>
      <c r="X21" s="7">
        <f t="shared" si="4"/>
        <v>0</v>
      </c>
      <c r="Y21" s="7">
        <f t="shared" si="5"/>
        <v>0</v>
      </c>
      <c r="Z21" s="7">
        <f t="shared" si="6"/>
        <v>0</v>
      </c>
      <c r="AA21" s="7">
        <f t="shared" si="7"/>
        <v>0</v>
      </c>
      <c r="AB21" s="1" t="str">
        <f t="shared" si="9"/>
        <v/>
      </c>
    </row>
    <row r="22" spans="3:28" ht="128.25" customHeight="1">
      <c r="C22" s="45">
        <v>15</v>
      </c>
      <c r="D22" s="223" t="s">
        <v>45</v>
      </c>
      <c r="E22" s="224"/>
      <c r="F22" s="45" t="s">
        <v>1093</v>
      </c>
      <c r="G22" s="220" t="s">
        <v>1094</v>
      </c>
      <c r="H22" s="221"/>
      <c r="I22" s="221"/>
      <c r="J22" s="221"/>
      <c r="K22" s="222"/>
      <c r="L22" s="115"/>
      <c r="M22" s="115"/>
      <c r="N22" s="115"/>
      <c r="O22" s="116">
        <v>3</v>
      </c>
      <c r="P22" s="116">
        <v>2</v>
      </c>
      <c r="S22" s="7">
        <f>IF(AND(OR($M22="x",$N22="x"),$O22=1,$P22=3),1,0)</f>
        <v>0</v>
      </c>
      <c r="T22" s="7">
        <f t="shared" si="0"/>
        <v>0</v>
      </c>
      <c r="U22" s="7">
        <f t="shared" si="1"/>
        <v>0</v>
      </c>
      <c r="V22" s="7">
        <f t="shared" si="2"/>
        <v>0</v>
      </c>
      <c r="W22" s="7">
        <f t="shared" si="3"/>
        <v>0</v>
      </c>
      <c r="X22" s="7">
        <f t="shared" si="4"/>
        <v>0</v>
      </c>
      <c r="Y22" s="7">
        <f t="shared" si="5"/>
        <v>0</v>
      </c>
      <c r="Z22" s="7">
        <f t="shared" si="6"/>
        <v>0</v>
      </c>
      <c r="AA22" s="7">
        <f t="shared" si="7"/>
        <v>0</v>
      </c>
      <c r="AB22" s="1" t="str">
        <f t="shared" si="9"/>
        <v/>
      </c>
    </row>
    <row r="23" spans="3:28" ht="56.25" customHeight="1">
      <c r="C23" s="45">
        <v>15</v>
      </c>
      <c r="D23" s="223" t="s">
        <v>45</v>
      </c>
      <c r="E23" s="224"/>
      <c r="F23" s="45" t="s">
        <v>1095</v>
      </c>
      <c r="G23" s="220" t="s">
        <v>1096</v>
      </c>
      <c r="H23" s="221"/>
      <c r="I23" s="221"/>
      <c r="J23" s="221"/>
      <c r="K23" s="222"/>
      <c r="L23" s="115"/>
      <c r="M23" s="115"/>
      <c r="N23" s="115"/>
      <c r="O23" s="116">
        <v>3</v>
      </c>
      <c r="P23" s="116">
        <v>2</v>
      </c>
      <c r="S23" s="7">
        <f t="shared" si="8"/>
        <v>0</v>
      </c>
      <c r="T23" s="7">
        <f t="shared" si="0"/>
        <v>0</v>
      </c>
      <c r="U23" s="7">
        <f t="shared" si="1"/>
        <v>0</v>
      </c>
      <c r="V23" s="7">
        <f t="shared" si="2"/>
        <v>0</v>
      </c>
      <c r="W23" s="7">
        <f t="shared" si="3"/>
        <v>0</v>
      </c>
      <c r="X23" s="7">
        <f t="shared" si="4"/>
        <v>0</v>
      </c>
      <c r="Y23" s="7">
        <f t="shared" si="5"/>
        <v>0</v>
      </c>
      <c r="Z23" s="7">
        <f t="shared" si="6"/>
        <v>0</v>
      </c>
      <c r="AA23" s="7">
        <f t="shared" si="7"/>
        <v>0</v>
      </c>
      <c r="AB23" s="1" t="str">
        <f t="shared" si="9"/>
        <v/>
      </c>
    </row>
    <row r="24" spans="3:28" ht="133.5" customHeight="1">
      <c r="C24" s="45">
        <v>15</v>
      </c>
      <c r="D24" s="223" t="s">
        <v>45</v>
      </c>
      <c r="E24" s="224"/>
      <c r="F24" s="45" t="s">
        <v>1097</v>
      </c>
      <c r="G24" s="220" t="s">
        <v>1098</v>
      </c>
      <c r="H24" s="221"/>
      <c r="I24" s="221"/>
      <c r="J24" s="221"/>
      <c r="K24" s="222"/>
      <c r="L24" s="115"/>
      <c r="M24" s="115"/>
      <c r="N24" s="115"/>
      <c r="O24" s="116">
        <v>3</v>
      </c>
      <c r="P24" s="116">
        <v>2</v>
      </c>
      <c r="S24" s="7">
        <f>IF(AND(OR($M24="x",$N24="x"),$O24=1,$P24=3),1,0)</f>
        <v>0</v>
      </c>
      <c r="T24" s="7">
        <f t="shared" si="0"/>
        <v>0</v>
      </c>
      <c r="U24" s="7">
        <f t="shared" si="1"/>
        <v>0</v>
      </c>
      <c r="V24" s="7">
        <f t="shared" si="2"/>
        <v>0</v>
      </c>
      <c r="W24" s="7">
        <f t="shared" si="3"/>
        <v>0</v>
      </c>
      <c r="X24" s="7">
        <f t="shared" si="4"/>
        <v>0</v>
      </c>
      <c r="Y24" s="7">
        <f t="shared" si="5"/>
        <v>0</v>
      </c>
      <c r="Z24" s="7">
        <f t="shared" si="6"/>
        <v>0</v>
      </c>
      <c r="AA24" s="7">
        <f t="shared" si="7"/>
        <v>0</v>
      </c>
      <c r="AB24" s="1" t="str">
        <f t="shared" si="9"/>
        <v/>
      </c>
    </row>
    <row r="25" spans="3:28" ht="174" customHeight="1">
      <c r="C25" s="45">
        <v>15</v>
      </c>
      <c r="D25" s="223" t="s">
        <v>45</v>
      </c>
      <c r="E25" s="224"/>
      <c r="F25" s="45" t="s">
        <v>1099</v>
      </c>
      <c r="G25" s="220" t="s">
        <v>1100</v>
      </c>
      <c r="H25" s="221"/>
      <c r="I25" s="221"/>
      <c r="J25" s="221"/>
      <c r="K25" s="222"/>
      <c r="L25" s="115"/>
      <c r="M25" s="115"/>
      <c r="N25" s="115"/>
      <c r="O25" s="116">
        <v>3</v>
      </c>
      <c r="P25" s="116">
        <v>2</v>
      </c>
      <c r="S25" s="7">
        <f t="shared" si="8"/>
        <v>0</v>
      </c>
      <c r="T25" s="7">
        <f t="shared" si="0"/>
        <v>0</v>
      </c>
      <c r="U25" s="7">
        <f t="shared" si="1"/>
        <v>0</v>
      </c>
      <c r="V25" s="7">
        <f t="shared" si="2"/>
        <v>0</v>
      </c>
      <c r="W25" s="7">
        <f t="shared" si="3"/>
        <v>0</v>
      </c>
      <c r="X25" s="7">
        <f t="shared" si="4"/>
        <v>0</v>
      </c>
      <c r="Y25" s="7">
        <f t="shared" si="5"/>
        <v>0</v>
      </c>
      <c r="Z25" s="7">
        <f t="shared" si="6"/>
        <v>0</v>
      </c>
      <c r="AA25" s="7">
        <f t="shared" si="7"/>
        <v>0</v>
      </c>
      <c r="AB25" s="1" t="str">
        <f t="shared" si="9"/>
        <v/>
      </c>
    </row>
    <row r="26" spans="3:28" ht="179.25" customHeight="1">
      <c r="C26" s="45">
        <v>15</v>
      </c>
      <c r="D26" s="223" t="s">
        <v>45</v>
      </c>
      <c r="E26" s="224"/>
      <c r="F26" s="45" t="s">
        <v>1101</v>
      </c>
      <c r="G26" s="220" t="s">
        <v>1102</v>
      </c>
      <c r="H26" s="221"/>
      <c r="I26" s="221"/>
      <c r="J26" s="221"/>
      <c r="K26" s="222"/>
      <c r="L26" s="115"/>
      <c r="M26" s="115"/>
      <c r="N26" s="115"/>
      <c r="O26" s="116">
        <v>3</v>
      </c>
      <c r="P26" s="116">
        <v>2</v>
      </c>
      <c r="S26" s="7">
        <f>IF(AND(OR($M26="x",$N26="x"),$O26=1,$P26=3),1,0)</f>
        <v>0</v>
      </c>
      <c r="T26" s="7">
        <f t="shared" si="0"/>
        <v>0</v>
      </c>
      <c r="U26" s="7">
        <f t="shared" si="1"/>
        <v>0</v>
      </c>
      <c r="V26" s="7">
        <f t="shared" si="2"/>
        <v>0</v>
      </c>
      <c r="W26" s="7">
        <f t="shared" si="3"/>
        <v>0</v>
      </c>
      <c r="X26" s="7">
        <f t="shared" si="4"/>
        <v>0</v>
      </c>
      <c r="Y26" s="7">
        <f t="shared" si="5"/>
        <v>0</v>
      </c>
      <c r="Z26" s="7">
        <f t="shared" si="6"/>
        <v>0</v>
      </c>
      <c r="AA26" s="7">
        <f t="shared" si="7"/>
        <v>0</v>
      </c>
      <c r="AB26" s="1" t="str">
        <f t="shared" si="9"/>
        <v/>
      </c>
    </row>
    <row r="27" spans="3:28" ht="101.25" customHeight="1">
      <c r="C27" s="45">
        <v>15</v>
      </c>
      <c r="D27" s="223" t="s">
        <v>45</v>
      </c>
      <c r="E27" s="224"/>
      <c r="F27" s="45" t="s">
        <v>1103</v>
      </c>
      <c r="G27" s="220" t="s">
        <v>1104</v>
      </c>
      <c r="H27" s="221"/>
      <c r="I27" s="221"/>
      <c r="J27" s="221"/>
      <c r="K27" s="222"/>
      <c r="L27" s="115"/>
      <c r="M27" s="115"/>
      <c r="N27" s="115"/>
      <c r="O27" s="116">
        <v>3</v>
      </c>
      <c r="P27" s="116">
        <v>2</v>
      </c>
      <c r="S27" s="7">
        <f t="shared" si="8"/>
        <v>0</v>
      </c>
      <c r="T27" s="7">
        <f t="shared" si="0"/>
        <v>0</v>
      </c>
      <c r="U27" s="7">
        <f t="shared" si="1"/>
        <v>0</v>
      </c>
      <c r="V27" s="7">
        <f t="shared" si="2"/>
        <v>0</v>
      </c>
      <c r="W27" s="7">
        <f t="shared" si="3"/>
        <v>0</v>
      </c>
      <c r="X27" s="7">
        <f t="shared" si="4"/>
        <v>0</v>
      </c>
      <c r="Y27" s="7">
        <f t="shared" si="5"/>
        <v>0</v>
      </c>
      <c r="Z27" s="7">
        <f t="shared" si="6"/>
        <v>0</v>
      </c>
      <c r="AA27" s="7">
        <f t="shared" si="7"/>
        <v>0</v>
      </c>
      <c r="AB27" s="1" t="str">
        <f t="shared" si="9"/>
        <v/>
      </c>
    </row>
    <row r="28" spans="3:28" ht="86.25" customHeight="1">
      <c r="C28" s="45">
        <v>15</v>
      </c>
      <c r="D28" s="223" t="s">
        <v>45</v>
      </c>
      <c r="E28" s="224"/>
      <c r="F28" s="45" t="s">
        <v>1105</v>
      </c>
      <c r="G28" s="220" t="s">
        <v>1106</v>
      </c>
      <c r="H28" s="221"/>
      <c r="I28" s="221"/>
      <c r="J28" s="221"/>
      <c r="K28" s="222"/>
      <c r="L28" s="115"/>
      <c r="M28" s="115"/>
      <c r="N28" s="115"/>
      <c r="O28" s="116">
        <v>3</v>
      </c>
      <c r="P28" s="116">
        <v>2</v>
      </c>
      <c r="S28" s="7">
        <f>IF(AND(OR($M28="x",$N28="x"),$O28=1,$P28=3),1,0)</f>
        <v>0</v>
      </c>
      <c r="T28" s="7">
        <f t="shared" si="0"/>
        <v>0</v>
      </c>
      <c r="U28" s="7">
        <f t="shared" si="1"/>
        <v>0</v>
      </c>
      <c r="V28" s="7">
        <f t="shared" si="2"/>
        <v>0</v>
      </c>
      <c r="W28" s="7">
        <f t="shared" si="3"/>
        <v>0</v>
      </c>
      <c r="X28" s="7">
        <f t="shared" si="4"/>
        <v>0</v>
      </c>
      <c r="Y28" s="7">
        <f t="shared" si="5"/>
        <v>0</v>
      </c>
      <c r="Z28" s="7">
        <f t="shared" si="6"/>
        <v>0</v>
      </c>
      <c r="AA28" s="7">
        <f t="shared" si="7"/>
        <v>0</v>
      </c>
      <c r="AB28" s="1" t="str">
        <f t="shared" si="9"/>
        <v/>
      </c>
    </row>
    <row r="29" spans="3:28" ht="83.25" customHeight="1">
      <c r="C29" s="45">
        <v>15</v>
      </c>
      <c r="D29" s="223" t="s">
        <v>45</v>
      </c>
      <c r="E29" s="224"/>
      <c r="F29" s="45" t="s">
        <v>1107</v>
      </c>
      <c r="G29" s="220" t="s">
        <v>1108</v>
      </c>
      <c r="H29" s="221"/>
      <c r="I29" s="221"/>
      <c r="J29" s="221"/>
      <c r="K29" s="222"/>
      <c r="L29" s="115"/>
      <c r="M29" s="115"/>
      <c r="N29" s="115"/>
      <c r="O29" s="116">
        <v>3</v>
      </c>
      <c r="P29" s="116">
        <v>2</v>
      </c>
      <c r="S29" s="7">
        <f t="shared" si="8"/>
        <v>0</v>
      </c>
      <c r="T29" s="7">
        <f t="shared" si="0"/>
        <v>0</v>
      </c>
      <c r="U29" s="7">
        <f t="shared" si="1"/>
        <v>0</v>
      </c>
      <c r="V29" s="7">
        <f t="shared" si="2"/>
        <v>0</v>
      </c>
      <c r="W29" s="7">
        <f t="shared" si="3"/>
        <v>0</v>
      </c>
      <c r="X29" s="7">
        <f t="shared" si="4"/>
        <v>0</v>
      </c>
      <c r="Y29" s="7">
        <f t="shared" si="5"/>
        <v>0</v>
      </c>
      <c r="Z29" s="7">
        <f t="shared" si="6"/>
        <v>0</v>
      </c>
      <c r="AA29" s="7">
        <f t="shared" si="7"/>
        <v>0</v>
      </c>
      <c r="AB29" s="1" t="str">
        <f t="shared" si="9"/>
        <v/>
      </c>
    </row>
    <row r="30" spans="3:28" ht="126" customHeight="1">
      <c r="C30" s="45">
        <v>15</v>
      </c>
      <c r="D30" s="223" t="s">
        <v>45</v>
      </c>
      <c r="E30" s="224"/>
      <c r="F30" s="45" t="s">
        <v>1109</v>
      </c>
      <c r="G30" s="220" t="s">
        <v>1110</v>
      </c>
      <c r="H30" s="221"/>
      <c r="I30" s="221"/>
      <c r="J30" s="221"/>
      <c r="K30" s="222"/>
      <c r="L30" s="115"/>
      <c r="M30" s="115"/>
      <c r="N30" s="115"/>
      <c r="O30" s="116">
        <v>3</v>
      </c>
      <c r="P30" s="116">
        <v>2</v>
      </c>
      <c r="S30" s="7">
        <f>IF(AND(OR($M30="x",$N30="x"),$O30=1,$P30=3),1,0)</f>
        <v>0</v>
      </c>
      <c r="T30" s="7">
        <f t="shared" si="0"/>
        <v>0</v>
      </c>
      <c r="U30" s="7">
        <f t="shared" si="1"/>
        <v>0</v>
      </c>
      <c r="V30" s="7">
        <f t="shared" si="2"/>
        <v>0</v>
      </c>
      <c r="W30" s="7">
        <f t="shared" si="3"/>
        <v>0</v>
      </c>
      <c r="X30" s="7">
        <f t="shared" si="4"/>
        <v>0</v>
      </c>
      <c r="Y30" s="7">
        <f t="shared" si="5"/>
        <v>0</v>
      </c>
      <c r="Z30" s="7">
        <f t="shared" si="6"/>
        <v>0</v>
      </c>
      <c r="AA30" s="7">
        <f t="shared" si="7"/>
        <v>0</v>
      </c>
      <c r="AB30" s="1" t="str">
        <f t="shared" si="9"/>
        <v/>
      </c>
    </row>
    <row r="31" spans="3:28" ht="90" customHeight="1">
      <c r="C31" s="45">
        <v>15</v>
      </c>
      <c r="D31" s="223" t="s">
        <v>45</v>
      </c>
      <c r="E31" s="224"/>
      <c r="F31" s="45" t="s">
        <v>1111</v>
      </c>
      <c r="G31" s="220" t="s">
        <v>1112</v>
      </c>
      <c r="H31" s="221"/>
      <c r="I31" s="221"/>
      <c r="J31" s="221"/>
      <c r="K31" s="222"/>
      <c r="L31" s="115"/>
      <c r="M31" s="115"/>
      <c r="N31" s="115"/>
      <c r="O31" s="116">
        <v>3</v>
      </c>
      <c r="P31" s="116">
        <v>2</v>
      </c>
      <c r="S31" s="7">
        <f t="shared" si="8"/>
        <v>0</v>
      </c>
      <c r="T31" s="7">
        <f t="shared" si="0"/>
        <v>0</v>
      </c>
      <c r="U31" s="7">
        <f t="shared" si="1"/>
        <v>0</v>
      </c>
      <c r="V31" s="7">
        <f t="shared" si="2"/>
        <v>0</v>
      </c>
      <c r="W31" s="7">
        <f t="shared" si="3"/>
        <v>0</v>
      </c>
      <c r="X31" s="7">
        <f t="shared" si="4"/>
        <v>0</v>
      </c>
      <c r="Y31" s="7">
        <f t="shared" si="5"/>
        <v>0</v>
      </c>
      <c r="Z31" s="7">
        <f t="shared" si="6"/>
        <v>0</v>
      </c>
      <c r="AA31" s="7">
        <f t="shared" si="7"/>
        <v>0</v>
      </c>
      <c r="AB31" s="1" t="str">
        <f t="shared" si="9"/>
        <v/>
      </c>
    </row>
    <row r="32" spans="3:28" ht="153" customHeight="1">
      <c r="C32" s="45">
        <v>15</v>
      </c>
      <c r="D32" s="223" t="s">
        <v>45</v>
      </c>
      <c r="E32" s="224"/>
      <c r="F32" s="45" t="s">
        <v>1113</v>
      </c>
      <c r="G32" s="220" t="s">
        <v>1114</v>
      </c>
      <c r="H32" s="221"/>
      <c r="I32" s="221"/>
      <c r="J32" s="221"/>
      <c r="K32" s="222"/>
      <c r="L32" s="115"/>
      <c r="M32" s="115"/>
      <c r="N32" s="115"/>
      <c r="O32" s="116">
        <v>3</v>
      </c>
      <c r="P32" s="116">
        <v>2</v>
      </c>
      <c r="S32" s="7">
        <f>IF(AND(OR($M32="x",$N32="x"),$O32=1,$P32=3),1,0)</f>
        <v>0</v>
      </c>
      <c r="T32" s="7">
        <f t="shared" si="0"/>
        <v>0</v>
      </c>
      <c r="U32" s="7">
        <f t="shared" si="1"/>
        <v>0</v>
      </c>
      <c r="V32" s="7">
        <f t="shared" si="2"/>
        <v>0</v>
      </c>
      <c r="W32" s="7">
        <f t="shared" si="3"/>
        <v>0</v>
      </c>
      <c r="X32" s="7">
        <f t="shared" si="4"/>
        <v>0</v>
      </c>
      <c r="Y32" s="7">
        <f t="shared" si="5"/>
        <v>0</v>
      </c>
      <c r="Z32" s="7">
        <f t="shared" si="6"/>
        <v>0</v>
      </c>
      <c r="AA32" s="7">
        <f t="shared" si="7"/>
        <v>0</v>
      </c>
      <c r="AB32" s="1" t="str">
        <f t="shared" si="9"/>
        <v/>
      </c>
    </row>
    <row r="33" spans="2:28" ht="54.75" customHeight="1">
      <c r="C33" s="45">
        <v>15</v>
      </c>
      <c r="D33" s="223" t="s">
        <v>45</v>
      </c>
      <c r="E33" s="224"/>
      <c r="F33" s="45" t="s">
        <v>1115</v>
      </c>
      <c r="G33" s="220" t="s">
        <v>87</v>
      </c>
      <c r="H33" s="221"/>
      <c r="I33" s="221"/>
      <c r="J33" s="221"/>
      <c r="K33" s="222"/>
      <c r="L33" s="115"/>
      <c r="M33" s="115"/>
      <c r="N33" s="115"/>
      <c r="O33" s="116">
        <v>3</v>
      </c>
      <c r="P33" s="116">
        <v>2</v>
      </c>
      <c r="S33" s="7">
        <f t="shared" si="8"/>
        <v>0</v>
      </c>
      <c r="T33" s="7">
        <f t="shared" si="0"/>
        <v>0</v>
      </c>
      <c r="U33" s="7">
        <f t="shared" si="1"/>
        <v>0</v>
      </c>
      <c r="V33" s="7">
        <f t="shared" si="2"/>
        <v>0</v>
      </c>
      <c r="W33" s="7">
        <f t="shared" si="3"/>
        <v>0</v>
      </c>
      <c r="X33" s="7">
        <f t="shared" si="4"/>
        <v>0</v>
      </c>
      <c r="Y33" s="7">
        <f t="shared" si="5"/>
        <v>0</v>
      </c>
      <c r="Z33" s="7">
        <f t="shared" si="6"/>
        <v>0</v>
      </c>
      <c r="AA33" s="7">
        <f t="shared" si="7"/>
        <v>0</v>
      </c>
      <c r="AB33" s="1" t="str">
        <f t="shared" si="9"/>
        <v/>
      </c>
    </row>
    <row r="34" spans="2:28" ht="150.75" customHeight="1">
      <c r="C34" s="45">
        <v>15</v>
      </c>
      <c r="D34" s="223" t="s">
        <v>45</v>
      </c>
      <c r="E34" s="224"/>
      <c r="F34" s="45" t="s">
        <v>1116</v>
      </c>
      <c r="G34" s="220" t="s">
        <v>1117</v>
      </c>
      <c r="H34" s="221"/>
      <c r="I34" s="221"/>
      <c r="J34" s="221"/>
      <c r="K34" s="222"/>
      <c r="L34" s="115"/>
      <c r="M34" s="115"/>
      <c r="N34" s="115"/>
      <c r="O34" s="116">
        <v>3</v>
      </c>
      <c r="P34" s="116">
        <v>2</v>
      </c>
      <c r="S34" s="7">
        <f t="shared" si="8"/>
        <v>0</v>
      </c>
      <c r="T34" s="7">
        <f t="shared" si="0"/>
        <v>0</v>
      </c>
      <c r="U34" s="7">
        <f t="shared" si="1"/>
        <v>0</v>
      </c>
      <c r="V34" s="7">
        <f t="shared" si="2"/>
        <v>0</v>
      </c>
      <c r="W34" s="7">
        <f t="shared" si="3"/>
        <v>0</v>
      </c>
      <c r="X34" s="7">
        <f t="shared" si="4"/>
        <v>0</v>
      </c>
      <c r="Y34" s="7">
        <f t="shared" si="5"/>
        <v>0</v>
      </c>
      <c r="Z34" s="7">
        <f t="shared" si="6"/>
        <v>0</v>
      </c>
      <c r="AA34" s="7">
        <f t="shared" si="7"/>
        <v>0</v>
      </c>
      <c r="AB34" s="1" t="str">
        <f t="shared" si="9"/>
        <v/>
      </c>
    </row>
    <row r="35" spans="2:28" ht="154.5" customHeight="1">
      <c r="C35" s="45">
        <v>15</v>
      </c>
      <c r="D35" s="223" t="s">
        <v>45</v>
      </c>
      <c r="E35" s="224"/>
      <c r="F35" s="45" t="s">
        <v>1118</v>
      </c>
      <c r="G35" s="220" t="s">
        <v>1119</v>
      </c>
      <c r="H35" s="221"/>
      <c r="I35" s="221"/>
      <c r="J35" s="221"/>
      <c r="K35" s="222"/>
      <c r="L35" s="115"/>
      <c r="M35" s="115"/>
      <c r="N35" s="115"/>
      <c r="O35" s="116">
        <v>3</v>
      </c>
      <c r="P35" s="116">
        <v>2</v>
      </c>
      <c r="S35" s="7">
        <f>IF(AND(OR($M35="x",$N35="x"),$O35=1,$P35=3),1,0)</f>
        <v>0</v>
      </c>
      <c r="T35" s="7">
        <f t="shared" si="0"/>
        <v>0</v>
      </c>
      <c r="U35" s="7">
        <f t="shared" si="1"/>
        <v>0</v>
      </c>
      <c r="V35" s="7">
        <f t="shared" si="2"/>
        <v>0</v>
      </c>
      <c r="W35" s="7">
        <f t="shared" si="3"/>
        <v>0</v>
      </c>
      <c r="X35" s="7">
        <f t="shared" si="4"/>
        <v>0</v>
      </c>
      <c r="Y35" s="7">
        <f t="shared" si="5"/>
        <v>0</v>
      </c>
      <c r="Z35" s="7">
        <f t="shared" si="6"/>
        <v>0</v>
      </c>
      <c r="AA35" s="7">
        <f t="shared" si="7"/>
        <v>0</v>
      </c>
      <c r="AB35" s="1" t="str">
        <f t="shared" si="9"/>
        <v/>
      </c>
    </row>
    <row r="36" spans="2:28" ht="171" customHeight="1">
      <c r="C36" s="45">
        <v>15</v>
      </c>
      <c r="D36" s="223" t="s">
        <v>45</v>
      </c>
      <c r="E36" s="224"/>
      <c r="F36" s="45" t="s">
        <v>1120</v>
      </c>
      <c r="G36" s="220" t="s">
        <v>99</v>
      </c>
      <c r="H36" s="221"/>
      <c r="I36" s="221"/>
      <c r="J36" s="221"/>
      <c r="K36" s="222"/>
      <c r="L36" s="115"/>
      <c r="M36" s="115"/>
      <c r="N36" s="115"/>
      <c r="O36" s="116">
        <v>3</v>
      </c>
      <c r="P36" s="116">
        <v>2</v>
      </c>
      <c r="S36" s="7">
        <f t="shared" si="8"/>
        <v>0</v>
      </c>
      <c r="T36" s="7">
        <f t="shared" si="0"/>
        <v>0</v>
      </c>
      <c r="U36" s="7">
        <f t="shared" si="1"/>
        <v>0</v>
      </c>
      <c r="V36" s="7">
        <f t="shared" si="2"/>
        <v>0</v>
      </c>
      <c r="W36" s="7">
        <f t="shared" si="3"/>
        <v>0</v>
      </c>
      <c r="X36" s="7">
        <f t="shared" si="4"/>
        <v>0</v>
      </c>
      <c r="Y36" s="7">
        <f t="shared" si="5"/>
        <v>0</v>
      </c>
      <c r="Z36" s="7">
        <f t="shared" si="6"/>
        <v>0</v>
      </c>
      <c r="AA36" s="7">
        <f t="shared" si="7"/>
        <v>0</v>
      </c>
      <c r="AB36" s="1" t="str">
        <f t="shared" si="9"/>
        <v/>
      </c>
    </row>
    <row r="37" spans="2:28" ht="151.5" customHeight="1">
      <c r="C37" s="45">
        <v>15</v>
      </c>
      <c r="D37" s="223" t="s">
        <v>45</v>
      </c>
      <c r="E37" s="224"/>
      <c r="F37" s="45" t="s">
        <v>1121</v>
      </c>
      <c r="G37" s="220" t="s">
        <v>101</v>
      </c>
      <c r="H37" s="221"/>
      <c r="I37" s="221"/>
      <c r="J37" s="221"/>
      <c r="K37" s="222"/>
      <c r="L37" s="115"/>
      <c r="M37" s="115"/>
      <c r="N37" s="115"/>
      <c r="O37" s="116">
        <v>3</v>
      </c>
      <c r="P37" s="116">
        <v>2</v>
      </c>
      <c r="S37" s="7">
        <f t="shared" si="8"/>
        <v>0</v>
      </c>
      <c r="T37" s="7">
        <f t="shared" si="0"/>
        <v>0</v>
      </c>
      <c r="U37" s="7">
        <f t="shared" si="1"/>
        <v>0</v>
      </c>
      <c r="V37" s="7">
        <f t="shared" si="2"/>
        <v>0</v>
      </c>
      <c r="W37" s="7">
        <f t="shared" si="3"/>
        <v>0</v>
      </c>
      <c r="X37" s="7">
        <f t="shared" si="4"/>
        <v>0</v>
      </c>
      <c r="Y37" s="7">
        <f t="shared" si="5"/>
        <v>0</v>
      </c>
      <c r="Z37" s="7">
        <f t="shared" si="6"/>
        <v>0</v>
      </c>
      <c r="AA37" s="7">
        <f t="shared" si="7"/>
        <v>0</v>
      </c>
      <c r="AB37" s="1" t="str">
        <f t="shared" si="9"/>
        <v/>
      </c>
    </row>
    <row r="38" spans="2:28" ht="75.75" customHeight="1">
      <c r="C38" s="45">
        <v>15</v>
      </c>
      <c r="D38" s="223" t="s">
        <v>45</v>
      </c>
      <c r="E38" s="224"/>
      <c r="F38" s="45" t="s">
        <v>1122</v>
      </c>
      <c r="G38" s="220" t="s">
        <v>1123</v>
      </c>
      <c r="H38" s="221"/>
      <c r="I38" s="221"/>
      <c r="J38" s="221"/>
      <c r="K38" s="222"/>
      <c r="L38" s="115"/>
      <c r="M38" s="115"/>
      <c r="N38" s="115"/>
      <c r="O38" s="116">
        <v>3</v>
      </c>
      <c r="P38" s="116">
        <v>2</v>
      </c>
      <c r="S38" s="7">
        <f>IF(AND(OR($M38="x",$N38="x"),$O38=1,$P38=3),1,0)</f>
        <v>0</v>
      </c>
      <c r="T38" s="7">
        <f t="shared" si="0"/>
        <v>0</v>
      </c>
      <c r="U38" s="7">
        <f t="shared" si="1"/>
        <v>0</v>
      </c>
      <c r="V38" s="7">
        <f t="shared" si="2"/>
        <v>0</v>
      </c>
      <c r="W38" s="7">
        <f t="shared" si="3"/>
        <v>0</v>
      </c>
      <c r="X38" s="7">
        <f t="shared" si="4"/>
        <v>0</v>
      </c>
      <c r="Y38" s="7">
        <f t="shared" si="5"/>
        <v>0</v>
      </c>
      <c r="Z38" s="7">
        <f t="shared" si="6"/>
        <v>0</v>
      </c>
      <c r="AA38" s="7">
        <f t="shared" si="7"/>
        <v>0</v>
      </c>
      <c r="AB38" s="1" t="str">
        <f t="shared" si="9"/>
        <v/>
      </c>
    </row>
    <row r="39" spans="2:28" ht="156.75" customHeight="1">
      <c r="C39" s="45">
        <v>15</v>
      </c>
      <c r="D39" s="223" t="s">
        <v>45</v>
      </c>
      <c r="E39" s="224"/>
      <c r="F39" s="45" t="s">
        <v>1124</v>
      </c>
      <c r="G39" s="220" t="s">
        <v>1125</v>
      </c>
      <c r="H39" s="221"/>
      <c r="I39" s="221"/>
      <c r="J39" s="221"/>
      <c r="K39" s="222"/>
      <c r="L39" s="115"/>
      <c r="M39" s="115"/>
      <c r="N39" s="115"/>
      <c r="O39" s="116">
        <v>3</v>
      </c>
      <c r="P39" s="116">
        <v>2</v>
      </c>
      <c r="S39" s="7">
        <f t="shared" si="8"/>
        <v>0</v>
      </c>
      <c r="T39" s="7">
        <f t="shared" si="0"/>
        <v>0</v>
      </c>
      <c r="U39" s="7">
        <f t="shared" si="1"/>
        <v>0</v>
      </c>
      <c r="V39" s="7">
        <f t="shared" si="2"/>
        <v>0</v>
      </c>
      <c r="W39" s="7">
        <f t="shared" si="3"/>
        <v>0</v>
      </c>
      <c r="X39" s="7">
        <f t="shared" si="4"/>
        <v>0</v>
      </c>
      <c r="Y39" s="7">
        <f t="shared" si="5"/>
        <v>0</v>
      </c>
      <c r="Z39" s="7">
        <f t="shared" si="6"/>
        <v>0</v>
      </c>
      <c r="AA39" s="7">
        <f t="shared" si="7"/>
        <v>0</v>
      </c>
      <c r="AB39" s="1" t="str">
        <f t="shared" si="9"/>
        <v/>
      </c>
    </row>
    <row r="40" spans="2:28" ht="196.5" customHeight="1">
      <c r="C40" s="45">
        <v>15</v>
      </c>
      <c r="D40" s="223" t="s">
        <v>45</v>
      </c>
      <c r="E40" s="224"/>
      <c r="F40" s="45" t="s">
        <v>1126</v>
      </c>
      <c r="G40" s="220" t="s">
        <v>1127</v>
      </c>
      <c r="H40" s="221"/>
      <c r="I40" s="221"/>
      <c r="J40" s="221"/>
      <c r="K40" s="222"/>
      <c r="L40" s="115"/>
      <c r="M40" s="115"/>
      <c r="N40" s="115"/>
      <c r="O40" s="116">
        <v>3</v>
      </c>
      <c r="P40" s="116">
        <v>2</v>
      </c>
      <c r="S40" s="7">
        <f>IF(AND(OR($M40="x",$N40="x"),$O40=1,$P40=3),1,0)</f>
        <v>0</v>
      </c>
      <c r="T40" s="7">
        <f t="shared" si="0"/>
        <v>0</v>
      </c>
      <c r="U40" s="7">
        <f t="shared" si="1"/>
        <v>0</v>
      </c>
      <c r="V40" s="7">
        <f t="shared" si="2"/>
        <v>0</v>
      </c>
      <c r="W40" s="7">
        <f t="shared" si="3"/>
        <v>0</v>
      </c>
      <c r="X40" s="7">
        <f t="shared" si="4"/>
        <v>0</v>
      </c>
      <c r="Y40" s="7">
        <f t="shared" si="5"/>
        <v>0</v>
      </c>
      <c r="Z40" s="7">
        <f t="shared" si="6"/>
        <v>0</v>
      </c>
      <c r="AA40" s="7">
        <f t="shared" si="7"/>
        <v>0</v>
      </c>
      <c r="AB40" s="1" t="str">
        <f t="shared" si="9"/>
        <v/>
      </c>
    </row>
    <row r="41" spans="2:28" ht="165.75" customHeight="1">
      <c r="C41" s="45">
        <v>15</v>
      </c>
      <c r="D41" s="223" t="s">
        <v>45</v>
      </c>
      <c r="E41" s="224"/>
      <c r="F41" s="45" t="s">
        <v>1128</v>
      </c>
      <c r="G41" s="220" t="s">
        <v>1129</v>
      </c>
      <c r="H41" s="221"/>
      <c r="I41" s="221"/>
      <c r="J41" s="221"/>
      <c r="K41" s="222"/>
      <c r="L41" s="115"/>
      <c r="M41" s="115"/>
      <c r="N41" s="115"/>
      <c r="O41" s="116">
        <v>3</v>
      </c>
      <c r="P41" s="116">
        <v>2</v>
      </c>
      <c r="S41" s="7">
        <f t="shared" si="8"/>
        <v>0</v>
      </c>
      <c r="T41" s="7">
        <f t="shared" si="0"/>
        <v>0</v>
      </c>
      <c r="U41" s="7">
        <f t="shared" si="1"/>
        <v>0</v>
      </c>
      <c r="V41" s="7">
        <f t="shared" si="2"/>
        <v>0</v>
      </c>
      <c r="W41" s="7">
        <f t="shared" si="3"/>
        <v>0</v>
      </c>
      <c r="X41" s="7">
        <f t="shared" si="4"/>
        <v>0</v>
      </c>
      <c r="Y41" s="7">
        <f t="shared" si="5"/>
        <v>0</v>
      </c>
      <c r="Z41" s="7">
        <f t="shared" si="6"/>
        <v>0</v>
      </c>
      <c r="AA41" s="7">
        <f t="shared" si="7"/>
        <v>0</v>
      </c>
      <c r="AB41" s="1" t="str">
        <f t="shared" ref="AB41:AB47" si="10">IF(OR(M41="X",N41="X"),_xlfn.CONCAT(F41,";"),"")</f>
        <v/>
      </c>
    </row>
    <row r="42" spans="2:28" s="1" customFormat="1" ht="201" customHeight="1">
      <c r="C42" s="131" t="s">
        <v>178</v>
      </c>
      <c r="D42" s="286" t="s">
        <v>179</v>
      </c>
      <c r="E42" s="286"/>
      <c r="F42" s="131" t="s">
        <v>180</v>
      </c>
      <c r="G42" s="282" t="s">
        <v>181</v>
      </c>
      <c r="H42" s="283"/>
      <c r="I42" s="283"/>
      <c r="J42" s="283"/>
      <c r="K42" s="284"/>
      <c r="L42" s="62"/>
      <c r="M42" s="62"/>
      <c r="N42" s="62"/>
      <c r="O42" s="63">
        <v>1</v>
      </c>
      <c r="P42" s="63">
        <v>2</v>
      </c>
      <c r="S42" s="1">
        <f t="shared" si="8"/>
        <v>0</v>
      </c>
      <c r="T42" s="1">
        <f t="shared" si="0"/>
        <v>0</v>
      </c>
      <c r="U42" s="1">
        <f t="shared" si="1"/>
        <v>0</v>
      </c>
      <c r="V42" s="1">
        <f t="shared" si="2"/>
        <v>0</v>
      </c>
      <c r="W42" s="1">
        <f t="shared" si="3"/>
        <v>0</v>
      </c>
      <c r="X42" s="1">
        <f t="shared" si="4"/>
        <v>0</v>
      </c>
      <c r="Y42" s="1">
        <f t="shared" si="5"/>
        <v>0</v>
      </c>
      <c r="Z42" s="1">
        <f t="shared" si="6"/>
        <v>0</v>
      </c>
      <c r="AA42" s="1">
        <f t="shared" si="7"/>
        <v>0</v>
      </c>
      <c r="AB42" s="1" t="str">
        <f t="shared" si="10"/>
        <v/>
      </c>
    </row>
    <row r="43" spans="2:28" s="1" customFormat="1" ht="206.25" customHeight="1">
      <c r="C43" s="131" t="s">
        <v>178</v>
      </c>
      <c r="D43" s="286" t="s">
        <v>179</v>
      </c>
      <c r="E43" s="286"/>
      <c r="F43" s="131" t="s">
        <v>182</v>
      </c>
      <c r="G43" s="282" t="s">
        <v>183</v>
      </c>
      <c r="H43" s="283"/>
      <c r="I43" s="283"/>
      <c r="J43" s="283"/>
      <c r="K43" s="284"/>
      <c r="L43" s="62"/>
      <c r="M43" s="62"/>
      <c r="N43" s="62"/>
      <c r="O43" s="63">
        <v>2</v>
      </c>
      <c r="P43" s="63">
        <v>3</v>
      </c>
      <c r="S43" s="1">
        <f t="shared" si="8"/>
        <v>0</v>
      </c>
      <c r="T43" s="1">
        <f t="shared" si="0"/>
        <v>0</v>
      </c>
      <c r="U43" s="1">
        <f t="shared" si="1"/>
        <v>0</v>
      </c>
      <c r="V43" s="1">
        <f t="shared" si="2"/>
        <v>0</v>
      </c>
      <c r="W43" s="1">
        <f t="shared" si="3"/>
        <v>0</v>
      </c>
      <c r="X43" s="1">
        <f t="shared" si="4"/>
        <v>0</v>
      </c>
      <c r="Y43" s="1">
        <f t="shared" si="5"/>
        <v>0</v>
      </c>
      <c r="Z43" s="1">
        <f t="shared" si="6"/>
        <v>0</v>
      </c>
      <c r="AA43" s="1">
        <f t="shared" si="7"/>
        <v>0</v>
      </c>
      <c r="AB43" s="1" t="str">
        <f t="shared" ref="AB43" si="11">IF(OR(M43="X",N43="X"),_xlfn.CONCAT(F43,";"),"")</f>
        <v/>
      </c>
    </row>
    <row r="44" spans="2:28" s="1" customFormat="1" ht="110.25" customHeight="1">
      <c r="C44" s="45" t="s">
        <v>184</v>
      </c>
      <c r="D44" s="223" t="s">
        <v>185</v>
      </c>
      <c r="E44" s="224"/>
      <c r="F44" s="45" t="s">
        <v>186</v>
      </c>
      <c r="G44" s="220" t="s">
        <v>187</v>
      </c>
      <c r="H44" s="221"/>
      <c r="I44" s="221"/>
      <c r="J44" s="221"/>
      <c r="K44" s="221"/>
      <c r="L44" s="62"/>
      <c r="M44" s="62"/>
      <c r="N44" s="62"/>
      <c r="O44" s="63">
        <v>2</v>
      </c>
      <c r="P44" s="63">
        <v>2</v>
      </c>
      <c r="S44" s="1">
        <f t="shared" si="8"/>
        <v>0</v>
      </c>
      <c r="T44" s="1">
        <f t="shared" si="0"/>
        <v>0</v>
      </c>
      <c r="U44" s="1">
        <f t="shared" si="1"/>
        <v>0</v>
      </c>
      <c r="V44" s="1">
        <f t="shared" si="2"/>
        <v>0</v>
      </c>
      <c r="W44" s="1">
        <f t="shared" si="3"/>
        <v>0</v>
      </c>
      <c r="X44" s="1">
        <f t="shared" si="4"/>
        <v>0</v>
      </c>
      <c r="Y44" s="1">
        <f t="shared" si="5"/>
        <v>0</v>
      </c>
      <c r="Z44" s="1">
        <f t="shared" si="6"/>
        <v>0</v>
      </c>
      <c r="AA44" s="1">
        <f t="shared" si="7"/>
        <v>0</v>
      </c>
      <c r="AB44" s="1" t="str">
        <f t="shared" si="10"/>
        <v/>
      </c>
    </row>
    <row r="45" spans="2:28" s="1" customFormat="1" ht="120.75" customHeight="1">
      <c r="C45" s="45" t="s">
        <v>188</v>
      </c>
      <c r="D45" s="500" t="s">
        <v>189</v>
      </c>
      <c r="E45" s="500"/>
      <c r="F45" s="45" t="s">
        <v>190</v>
      </c>
      <c r="G45" s="220" t="s">
        <v>191</v>
      </c>
      <c r="H45" s="221"/>
      <c r="I45" s="221"/>
      <c r="J45" s="221"/>
      <c r="K45" s="222"/>
      <c r="L45" s="62"/>
      <c r="M45" s="62"/>
      <c r="N45" s="62"/>
      <c r="O45" s="63">
        <v>2</v>
      </c>
      <c r="P45" s="63">
        <v>2</v>
      </c>
      <c r="S45" s="1">
        <f t="shared" si="8"/>
        <v>0</v>
      </c>
      <c r="T45" s="1">
        <f t="shared" si="0"/>
        <v>0</v>
      </c>
      <c r="U45" s="1">
        <f t="shared" si="1"/>
        <v>0</v>
      </c>
      <c r="V45" s="1">
        <f t="shared" si="2"/>
        <v>0</v>
      </c>
      <c r="W45" s="1">
        <f t="shared" si="3"/>
        <v>0</v>
      </c>
      <c r="X45" s="1">
        <f t="shared" si="4"/>
        <v>0</v>
      </c>
      <c r="Y45" s="1">
        <f t="shared" si="5"/>
        <v>0</v>
      </c>
      <c r="Z45" s="1">
        <f t="shared" si="6"/>
        <v>0</v>
      </c>
      <c r="AA45" s="1">
        <f t="shared" si="7"/>
        <v>0</v>
      </c>
      <c r="AB45" s="1" t="str">
        <f t="shared" si="10"/>
        <v/>
      </c>
    </row>
    <row r="46" spans="2:28" s="1" customFormat="1" ht="129.75" customHeight="1">
      <c r="B46" s="51"/>
      <c r="C46" s="32" t="s">
        <v>192</v>
      </c>
      <c r="D46" s="270" t="s">
        <v>193</v>
      </c>
      <c r="E46" s="270"/>
      <c r="F46" s="32" t="s">
        <v>194</v>
      </c>
      <c r="G46" s="271" t="s">
        <v>195</v>
      </c>
      <c r="H46" s="271"/>
      <c r="I46" s="271"/>
      <c r="J46" s="271"/>
      <c r="K46" s="271"/>
      <c r="L46" s="62"/>
      <c r="M46" s="62"/>
      <c r="N46" s="62"/>
      <c r="O46" s="63">
        <v>2</v>
      </c>
      <c r="P46" s="64">
        <v>2</v>
      </c>
      <c r="Q46" s="3"/>
      <c r="S46" s="34">
        <f t="shared" si="8"/>
        <v>0</v>
      </c>
      <c r="T46" s="34">
        <f t="shared" si="0"/>
        <v>0</v>
      </c>
      <c r="U46" s="34">
        <f t="shared" si="1"/>
        <v>0</v>
      </c>
      <c r="V46" s="34">
        <f t="shared" si="2"/>
        <v>0</v>
      </c>
      <c r="W46" s="34">
        <f t="shared" si="3"/>
        <v>0</v>
      </c>
      <c r="X46" s="34">
        <f t="shared" si="4"/>
        <v>0</v>
      </c>
      <c r="Y46" s="34">
        <f t="shared" si="5"/>
        <v>0</v>
      </c>
      <c r="Z46" s="34">
        <f t="shared" si="6"/>
        <v>0</v>
      </c>
      <c r="AA46" s="34">
        <f t="shared" si="7"/>
        <v>0</v>
      </c>
      <c r="AB46" s="1" t="str">
        <f t="shared" si="10"/>
        <v/>
      </c>
    </row>
    <row r="47" spans="2:28" s="1" customFormat="1" ht="252.75" customHeight="1">
      <c r="C47" s="45" t="s">
        <v>196</v>
      </c>
      <c r="D47" s="371" t="s">
        <v>197</v>
      </c>
      <c r="E47" s="372"/>
      <c r="F47" s="45" t="s">
        <v>198</v>
      </c>
      <c r="G47" s="282" t="s">
        <v>199</v>
      </c>
      <c r="H47" s="283"/>
      <c r="I47" s="283"/>
      <c r="J47" s="283"/>
      <c r="K47" s="284"/>
      <c r="L47" s="62"/>
      <c r="M47" s="62"/>
      <c r="N47" s="62"/>
      <c r="O47" s="64">
        <v>3</v>
      </c>
      <c r="P47" s="64">
        <v>1</v>
      </c>
      <c r="S47" s="1">
        <f>IF(AND(OR($M47="x",$N47="x"),$O47=1,$P47=3),1,0)</f>
        <v>0</v>
      </c>
      <c r="T47" s="1">
        <f>IF(AND(OR($M47="x",$N47="x"),$O47=2,$P47=3),1,0)</f>
        <v>0</v>
      </c>
      <c r="U47" s="1">
        <f>IF(AND(OR($M47="x",$N47="x"),$O47=3,$P47=3),1,0)</f>
        <v>0</v>
      </c>
      <c r="V47" s="1">
        <f>IF(AND(OR($M47="x",$N47="x"),$O47=1,$P47=2),1,0)</f>
        <v>0</v>
      </c>
      <c r="W47" s="1">
        <f>IF(AND(OR($M47="x",$N47="x"),$O47=2,$P47=2),1,0)</f>
        <v>0</v>
      </c>
      <c r="X47" s="1">
        <f>IF(AND(OR($M47="x",$N47="x"),$O47=3,$P47=2),1,0)</f>
        <v>0</v>
      </c>
      <c r="Y47" s="1">
        <f>IF(AND(OR($M47="x",$N47="x"),$O47=1,$P47=1),1,0)</f>
        <v>0</v>
      </c>
      <c r="Z47" s="1">
        <f>IF(AND(OR($M47="x",$N47="x"),$O47=2,$P47=1),1,0)</f>
        <v>0</v>
      </c>
      <c r="AA47" s="1">
        <f>IF(AND(OR($M47="x",$N47="x"),$O47=3,$P47=1),1,0)</f>
        <v>0</v>
      </c>
      <c r="AB47" s="1" t="str">
        <f t="shared" si="10"/>
        <v/>
      </c>
    </row>
    <row r="48" spans="2:28" s="46" customFormat="1" ht="22.5" customHeight="1">
      <c r="C48" s="117"/>
      <c r="D48" s="118"/>
      <c r="E48" s="118"/>
      <c r="F48" s="117"/>
      <c r="G48" s="119"/>
      <c r="H48" s="119"/>
      <c r="I48" s="119"/>
      <c r="J48" s="119"/>
      <c r="K48" s="119"/>
      <c r="L48" s="120"/>
      <c r="M48" s="120"/>
      <c r="N48" s="120"/>
      <c r="O48" s="121"/>
      <c r="P48" s="121"/>
    </row>
    <row r="49" spans="1:28" s="206" customFormat="1" ht="56.25" customHeight="1">
      <c r="B49" s="207"/>
      <c r="C49" s="285" t="s">
        <v>272</v>
      </c>
      <c r="D49" s="285"/>
      <c r="E49" s="285"/>
      <c r="F49" s="285"/>
      <c r="G49" s="285"/>
      <c r="H49" s="285"/>
      <c r="I49" s="285"/>
      <c r="J49" s="285"/>
      <c r="K49" s="285"/>
      <c r="L49" s="285"/>
      <c r="M49" s="285"/>
      <c r="N49" s="285"/>
      <c r="O49" s="285"/>
      <c r="P49" s="285"/>
    </row>
    <row r="50" spans="1:28" s="209" customFormat="1" ht="264.75" customHeight="1">
      <c r="A50" s="208"/>
      <c r="B50" s="207"/>
      <c r="C50" s="238" t="s">
        <v>273</v>
      </c>
      <c r="D50" s="238"/>
      <c r="E50" s="238"/>
      <c r="F50" s="238"/>
      <c r="G50" s="238"/>
      <c r="H50" s="238"/>
      <c r="I50" s="238"/>
      <c r="J50" s="238"/>
      <c r="K50" s="238"/>
      <c r="L50" s="238"/>
      <c r="M50" s="238"/>
      <c r="N50" s="238"/>
      <c r="O50" s="238"/>
      <c r="P50" s="238"/>
      <c r="Q50" s="206"/>
    </row>
    <row r="51" spans="1:28" s="209" customFormat="1" ht="64.5" customHeight="1" thickBot="1">
      <c r="A51" s="208"/>
      <c r="B51" s="207"/>
      <c r="C51" s="238" t="s">
        <v>274</v>
      </c>
      <c r="D51" s="238"/>
      <c r="E51" s="238"/>
      <c r="F51" s="238"/>
      <c r="G51" s="238"/>
      <c r="H51" s="238"/>
      <c r="I51" s="238"/>
      <c r="J51" s="238"/>
      <c r="K51" s="238"/>
      <c r="L51" s="238"/>
      <c r="M51" s="238"/>
      <c r="N51" s="238"/>
      <c r="O51" s="238"/>
      <c r="P51" s="238"/>
      <c r="Q51" s="206"/>
    </row>
    <row r="52" spans="1:28" s="209" customFormat="1" ht="48" customHeight="1">
      <c r="A52" s="208"/>
      <c r="B52" s="207"/>
      <c r="C52" s="352" t="s">
        <v>275</v>
      </c>
      <c r="D52" s="353"/>
      <c r="E52" s="353"/>
      <c r="F52" s="353" t="s">
        <v>276</v>
      </c>
      <c r="G52" s="353"/>
      <c r="H52" s="353"/>
      <c r="I52" s="353"/>
      <c r="J52" s="353"/>
      <c r="K52" s="353"/>
      <c r="L52" s="353"/>
      <c r="M52" s="353" t="s">
        <v>277</v>
      </c>
      <c r="N52" s="353"/>
      <c r="O52" s="353"/>
      <c r="P52" s="368"/>
      <c r="Q52" s="206"/>
    </row>
    <row r="53" spans="1:28" s="209" customFormat="1" ht="71.25" customHeight="1">
      <c r="A53" s="208"/>
      <c r="B53" s="207"/>
      <c r="C53" s="354" t="s">
        <v>278</v>
      </c>
      <c r="D53" s="355"/>
      <c r="E53" s="355"/>
      <c r="F53" s="358" t="s">
        <v>279</v>
      </c>
      <c r="G53" s="358"/>
      <c r="H53" s="358"/>
      <c r="I53" s="358"/>
      <c r="J53" s="358"/>
      <c r="K53" s="358"/>
      <c r="L53" s="358"/>
      <c r="M53" s="358" t="s">
        <v>280</v>
      </c>
      <c r="N53" s="358"/>
      <c r="O53" s="358"/>
      <c r="P53" s="360"/>
      <c r="Q53" s="206"/>
    </row>
    <row r="54" spans="1:28" s="209" customFormat="1" ht="113.25" customHeight="1">
      <c r="A54" s="208"/>
      <c r="B54" s="207"/>
      <c r="C54" s="354" t="s">
        <v>281</v>
      </c>
      <c r="D54" s="355"/>
      <c r="E54" s="355"/>
      <c r="F54" s="358" t="s">
        <v>282</v>
      </c>
      <c r="G54" s="358"/>
      <c r="H54" s="358"/>
      <c r="I54" s="358"/>
      <c r="J54" s="358"/>
      <c r="K54" s="358"/>
      <c r="L54" s="358"/>
      <c r="M54" s="358" t="s">
        <v>280</v>
      </c>
      <c r="N54" s="358"/>
      <c r="O54" s="358"/>
      <c r="P54" s="360"/>
      <c r="Q54" s="206"/>
    </row>
    <row r="55" spans="1:28" s="209" customFormat="1" ht="100.5" customHeight="1" thickBot="1">
      <c r="A55" s="208"/>
      <c r="B55" s="207"/>
      <c r="C55" s="356" t="s">
        <v>283</v>
      </c>
      <c r="D55" s="357"/>
      <c r="E55" s="357"/>
      <c r="F55" s="359" t="s">
        <v>284</v>
      </c>
      <c r="G55" s="359"/>
      <c r="H55" s="359"/>
      <c r="I55" s="359"/>
      <c r="J55" s="359"/>
      <c r="K55" s="359"/>
      <c r="L55" s="359"/>
      <c r="M55" s="359" t="s">
        <v>285</v>
      </c>
      <c r="N55" s="359"/>
      <c r="O55" s="359"/>
      <c r="P55" s="361"/>
      <c r="Q55" s="206"/>
    </row>
    <row r="56" spans="1:28" s="209" customFormat="1" ht="32.25" customHeight="1">
      <c r="A56" s="208"/>
      <c r="B56" s="207"/>
      <c r="C56" s="337" t="s">
        <v>286</v>
      </c>
      <c r="D56" s="337"/>
      <c r="E56" s="337"/>
      <c r="F56" s="337"/>
      <c r="G56" s="337"/>
      <c r="H56" s="337"/>
      <c r="I56" s="337"/>
      <c r="J56" s="337"/>
      <c r="K56" s="337"/>
      <c r="L56" s="337"/>
      <c r="M56" s="337"/>
      <c r="N56" s="337"/>
      <c r="O56" s="337"/>
      <c r="P56" s="337"/>
      <c r="Q56" s="206"/>
    </row>
    <row r="57" spans="1:28" s="209" customFormat="1" ht="139.5" customHeight="1">
      <c r="A57" s="208"/>
      <c r="B57" s="207"/>
      <c r="C57" s="238" t="s">
        <v>287</v>
      </c>
      <c r="D57" s="238"/>
      <c r="E57" s="238"/>
      <c r="F57" s="238"/>
      <c r="G57" s="238"/>
      <c r="H57" s="238"/>
      <c r="I57" s="238"/>
      <c r="J57" s="238"/>
      <c r="K57" s="238"/>
      <c r="L57" s="238"/>
      <c r="M57" s="238"/>
      <c r="N57" s="238"/>
      <c r="O57" s="238"/>
      <c r="P57" s="238"/>
      <c r="Q57" s="206"/>
    </row>
    <row r="58" spans="1:28" s="24" customFormat="1" ht="25.5" customHeight="1">
      <c r="A58" s="7"/>
      <c r="B58" s="28"/>
      <c r="C58" s="122"/>
      <c r="D58" s="122"/>
      <c r="E58" s="122"/>
      <c r="F58" s="122"/>
      <c r="G58" s="123"/>
      <c r="H58" s="123"/>
      <c r="I58" s="123"/>
      <c r="J58" s="123"/>
      <c r="K58" s="123"/>
      <c r="L58" s="123"/>
      <c r="M58" s="123"/>
      <c r="N58" s="123"/>
      <c r="O58" s="124"/>
      <c r="P58" s="124"/>
      <c r="Q58" s="28"/>
      <c r="S58" s="7"/>
      <c r="T58" s="7"/>
      <c r="U58" s="7"/>
      <c r="V58" s="7"/>
      <c r="W58" s="7"/>
      <c r="X58" s="7"/>
      <c r="Y58" s="7"/>
      <c r="Z58" s="7"/>
      <c r="AA58" s="7"/>
      <c r="AB58" s="7"/>
    </row>
    <row r="59" spans="1:28" ht="30" customHeight="1">
      <c r="G59" s="485"/>
      <c r="H59" s="486"/>
      <c r="I59" s="475" t="s">
        <v>288</v>
      </c>
      <c r="J59" s="476"/>
      <c r="K59" s="476"/>
      <c r="L59" s="476"/>
      <c r="M59" s="476"/>
      <c r="N59" s="477"/>
      <c r="O59" s="125"/>
    </row>
    <row r="60" spans="1:28" ht="37.5" customHeight="1">
      <c r="G60" s="487"/>
      <c r="H60" s="488"/>
      <c r="I60" s="466" t="s">
        <v>289</v>
      </c>
      <c r="J60" s="467"/>
      <c r="K60" s="466" t="s">
        <v>290</v>
      </c>
      <c r="L60" s="467"/>
      <c r="M60" s="466" t="s">
        <v>291</v>
      </c>
      <c r="N60" s="467"/>
      <c r="O60" s="126"/>
    </row>
    <row r="61" spans="1:28" ht="37.5" customHeight="1">
      <c r="G61" s="478" t="s">
        <v>292</v>
      </c>
      <c r="H61" s="128" t="s">
        <v>293</v>
      </c>
      <c r="I61" s="481">
        <f>SUM(S18:S47)</f>
        <v>0</v>
      </c>
      <c r="J61" s="482"/>
      <c r="K61" s="481">
        <f>SUM(T18:T47)</f>
        <v>0</v>
      </c>
      <c r="L61" s="482"/>
      <c r="M61" s="481">
        <f>SUM(U18:U47)</f>
        <v>0</v>
      </c>
      <c r="N61" s="482"/>
    </row>
    <row r="62" spans="1:28" ht="37.5" customHeight="1">
      <c r="G62" s="479"/>
      <c r="H62" s="128" t="s">
        <v>294</v>
      </c>
      <c r="I62" s="489">
        <f>SUM(V18:V47)</f>
        <v>0</v>
      </c>
      <c r="J62" s="490"/>
      <c r="K62" s="491">
        <f>SUM(W18:W47)</f>
        <v>0</v>
      </c>
      <c r="L62" s="492"/>
      <c r="M62" s="491">
        <f>SUM(X18:X47)</f>
        <v>0</v>
      </c>
      <c r="N62" s="492"/>
    </row>
    <row r="63" spans="1:28" ht="37.5" customHeight="1">
      <c r="G63" s="480"/>
      <c r="H63" s="128" t="s">
        <v>295</v>
      </c>
      <c r="I63" s="489">
        <f>SUM(Y18:Y47)</f>
        <v>0</v>
      </c>
      <c r="J63" s="490"/>
      <c r="K63" s="489">
        <f>SUM(Z18:Z47)</f>
        <v>0</v>
      </c>
      <c r="L63" s="490"/>
      <c r="M63" s="491">
        <f>SUM(AA18:AA47)</f>
        <v>0</v>
      </c>
      <c r="N63" s="492"/>
    </row>
    <row r="64" spans="1:28" ht="57.75" customHeight="1">
      <c r="G64" s="464" t="s">
        <v>296</v>
      </c>
      <c r="H64" s="464"/>
      <c r="I64" s="464"/>
      <c r="J64" s="464"/>
      <c r="K64" s="464"/>
      <c r="L64" s="464"/>
      <c r="M64" s="464"/>
      <c r="N64" s="125">
        <f>SUM(I61:N63)</f>
        <v>0</v>
      </c>
    </row>
    <row r="65" spans="1:18" s="3" customFormat="1" ht="75.75" customHeight="1">
      <c r="A65" s="16"/>
      <c r="B65" s="49"/>
      <c r="C65" s="249" t="s">
        <v>297</v>
      </c>
      <c r="D65" s="249"/>
      <c r="E65" s="249"/>
      <c r="F65" s="249"/>
      <c r="G65" s="249"/>
      <c r="H65" s="249"/>
      <c r="I65" s="249"/>
      <c r="J65" s="249"/>
      <c r="K65" s="249"/>
      <c r="L65" s="249"/>
      <c r="M65" s="249"/>
      <c r="N65" s="249"/>
      <c r="O65" s="249"/>
      <c r="P65" s="249"/>
      <c r="Q65" s="1"/>
    </row>
    <row r="66" spans="1:18" s="1" customFormat="1" ht="21" customHeight="1">
      <c r="B66" s="49"/>
      <c r="C66" s="454"/>
      <c r="D66" s="455"/>
      <c r="E66" s="455"/>
      <c r="F66" s="455"/>
      <c r="G66" s="455"/>
      <c r="H66" s="455"/>
      <c r="I66" s="455"/>
      <c r="J66" s="455"/>
      <c r="K66" s="455"/>
      <c r="L66" s="455"/>
      <c r="M66" s="455"/>
      <c r="N66" s="455"/>
      <c r="O66" s="455"/>
      <c r="P66" s="456"/>
      <c r="Q66" s="48"/>
      <c r="R66" s="48"/>
    </row>
    <row r="67" spans="1:18" s="1" customFormat="1" ht="21" customHeight="1">
      <c r="B67" s="49"/>
      <c r="C67" s="457"/>
      <c r="D67" s="458"/>
      <c r="E67" s="458"/>
      <c r="F67" s="458"/>
      <c r="G67" s="458"/>
      <c r="H67" s="458"/>
      <c r="I67" s="458"/>
      <c r="J67" s="458"/>
      <c r="K67" s="458"/>
      <c r="L67" s="458"/>
      <c r="M67" s="458"/>
      <c r="N67" s="458"/>
      <c r="O67" s="458"/>
      <c r="P67" s="459"/>
      <c r="Q67" s="48"/>
      <c r="R67" s="48"/>
    </row>
    <row r="68" spans="1:18" s="1" customFormat="1" ht="21" customHeight="1">
      <c r="B68" s="49"/>
      <c r="C68" s="457"/>
      <c r="D68" s="458"/>
      <c r="E68" s="458"/>
      <c r="F68" s="458"/>
      <c r="G68" s="458"/>
      <c r="H68" s="458"/>
      <c r="I68" s="458"/>
      <c r="J68" s="458"/>
      <c r="K68" s="458"/>
      <c r="L68" s="458"/>
      <c r="M68" s="458"/>
      <c r="N68" s="458"/>
      <c r="O68" s="458"/>
      <c r="P68" s="459"/>
      <c r="Q68" s="48"/>
      <c r="R68" s="48"/>
    </row>
    <row r="69" spans="1:18" s="1" customFormat="1" ht="21" customHeight="1">
      <c r="B69" s="49"/>
      <c r="C69" s="457"/>
      <c r="D69" s="458"/>
      <c r="E69" s="458"/>
      <c r="F69" s="458"/>
      <c r="G69" s="458"/>
      <c r="H69" s="458"/>
      <c r="I69" s="458"/>
      <c r="J69" s="458"/>
      <c r="K69" s="458"/>
      <c r="L69" s="458"/>
      <c r="M69" s="458"/>
      <c r="N69" s="458"/>
      <c r="O69" s="458"/>
      <c r="P69" s="459"/>
      <c r="Q69" s="48"/>
      <c r="R69" s="48"/>
    </row>
    <row r="70" spans="1:18" s="1" customFormat="1" ht="21" customHeight="1">
      <c r="B70" s="49"/>
      <c r="C70" s="460"/>
      <c r="D70" s="461"/>
      <c r="E70" s="461"/>
      <c r="F70" s="461"/>
      <c r="G70" s="461"/>
      <c r="H70" s="461"/>
      <c r="I70" s="461"/>
      <c r="J70" s="461"/>
      <c r="K70" s="461"/>
      <c r="L70" s="461"/>
      <c r="M70" s="461"/>
      <c r="N70" s="461"/>
      <c r="O70" s="461"/>
      <c r="P70" s="462"/>
      <c r="Q70" s="48"/>
      <c r="R70" s="48"/>
    </row>
    <row r="71" spans="1:18" s="1" customFormat="1" ht="22.5" customHeight="1">
      <c r="B71" s="49"/>
      <c r="C71" s="112"/>
      <c r="D71" s="112"/>
      <c r="E71" s="112"/>
      <c r="F71" s="112"/>
      <c r="G71" s="112"/>
      <c r="H71" s="112"/>
      <c r="I71" s="112"/>
      <c r="J71" s="112"/>
      <c r="K71" s="112"/>
      <c r="L71" s="112"/>
      <c r="M71" s="112"/>
      <c r="N71" s="112"/>
      <c r="O71" s="112"/>
      <c r="P71" s="112"/>
      <c r="Q71" s="48"/>
      <c r="R71" s="48"/>
    </row>
    <row r="72" spans="1:18" s="1" customFormat="1" ht="57.75" customHeight="1">
      <c r="B72" s="49"/>
      <c r="C72" s="249" t="s">
        <v>298</v>
      </c>
      <c r="D72" s="249"/>
      <c r="E72" s="249"/>
      <c r="F72" s="249"/>
      <c r="G72" s="249"/>
      <c r="H72" s="249"/>
      <c r="I72" s="249"/>
      <c r="J72" s="249"/>
      <c r="K72" s="249"/>
      <c r="L72" s="249"/>
      <c r="M72" s="249"/>
      <c r="N72" s="249"/>
      <c r="O72" s="249"/>
      <c r="P72" s="249"/>
      <c r="Q72" s="48"/>
      <c r="R72" s="48"/>
    </row>
    <row r="73" spans="1:18" s="1" customFormat="1" ht="21" customHeight="1">
      <c r="B73" s="49"/>
      <c r="C73" s="454"/>
      <c r="D73" s="455"/>
      <c r="E73" s="455"/>
      <c r="F73" s="455"/>
      <c r="G73" s="455"/>
      <c r="H73" s="455"/>
      <c r="I73" s="455"/>
      <c r="J73" s="455"/>
      <c r="K73" s="455"/>
      <c r="L73" s="455"/>
      <c r="M73" s="455"/>
      <c r="N73" s="455"/>
      <c r="O73" s="455"/>
      <c r="P73" s="456"/>
      <c r="Q73" s="48"/>
      <c r="R73" s="48"/>
    </row>
    <row r="74" spans="1:18" s="1" customFormat="1" ht="21" customHeight="1">
      <c r="B74" s="49"/>
      <c r="C74" s="457"/>
      <c r="D74" s="458"/>
      <c r="E74" s="458"/>
      <c r="F74" s="458"/>
      <c r="G74" s="458"/>
      <c r="H74" s="458"/>
      <c r="I74" s="458"/>
      <c r="J74" s="458"/>
      <c r="K74" s="458"/>
      <c r="L74" s="458"/>
      <c r="M74" s="458"/>
      <c r="N74" s="458"/>
      <c r="O74" s="458"/>
      <c r="P74" s="459"/>
      <c r="Q74" s="48"/>
      <c r="R74" s="48"/>
    </row>
    <row r="75" spans="1:18" s="1" customFormat="1" ht="21" customHeight="1">
      <c r="B75" s="49"/>
      <c r="C75" s="457"/>
      <c r="D75" s="458"/>
      <c r="E75" s="458"/>
      <c r="F75" s="458"/>
      <c r="G75" s="458"/>
      <c r="H75" s="458"/>
      <c r="I75" s="458"/>
      <c r="J75" s="458"/>
      <c r="K75" s="458"/>
      <c r="L75" s="458"/>
      <c r="M75" s="458"/>
      <c r="N75" s="458"/>
      <c r="O75" s="458"/>
      <c r="P75" s="459"/>
      <c r="Q75" s="48"/>
      <c r="R75" s="48"/>
    </row>
    <row r="76" spans="1:18" s="1" customFormat="1" ht="21" customHeight="1">
      <c r="B76" s="49"/>
      <c r="C76" s="457"/>
      <c r="D76" s="458"/>
      <c r="E76" s="458"/>
      <c r="F76" s="458"/>
      <c r="G76" s="458"/>
      <c r="H76" s="458"/>
      <c r="I76" s="458"/>
      <c r="J76" s="458"/>
      <c r="K76" s="458"/>
      <c r="L76" s="458"/>
      <c r="M76" s="458"/>
      <c r="N76" s="458"/>
      <c r="O76" s="458"/>
      <c r="P76" s="459"/>
      <c r="Q76" s="48"/>
      <c r="R76" s="48"/>
    </row>
    <row r="77" spans="1:18" s="1" customFormat="1" ht="21" customHeight="1">
      <c r="B77" s="49"/>
      <c r="C77" s="460"/>
      <c r="D77" s="461"/>
      <c r="E77" s="461"/>
      <c r="F77" s="461"/>
      <c r="G77" s="461"/>
      <c r="H77" s="461"/>
      <c r="I77" s="461"/>
      <c r="J77" s="461"/>
      <c r="K77" s="461"/>
      <c r="L77" s="461"/>
      <c r="M77" s="461"/>
      <c r="N77" s="461"/>
      <c r="O77" s="461"/>
      <c r="P77" s="462"/>
      <c r="Q77" s="48"/>
      <c r="R77" s="48"/>
    </row>
    <row r="78" spans="1:18" s="1" customFormat="1" ht="33" customHeight="1">
      <c r="B78" s="49"/>
      <c r="C78" s="112"/>
      <c r="D78" s="112"/>
      <c r="E78" s="112"/>
      <c r="F78" s="112"/>
      <c r="G78" s="112"/>
      <c r="H78" s="112"/>
      <c r="I78" s="112"/>
      <c r="J78" s="112"/>
      <c r="K78" s="112"/>
      <c r="L78" s="112"/>
      <c r="M78" s="112"/>
      <c r="N78" s="112"/>
      <c r="O78" s="112"/>
      <c r="P78" s="112"/>
      <c r="Q78" s="48"/>
      <c r="R78" s="48"/>
    </row>
    <row r="79" spans="1:18" s="1" customFormat="1" ht="105" customHeight="1">
      <c r="B79" s="49"/>
      <c r="C79" s="249" t="s">
        <v>299</v>
      </c>
      <c r="D79" s="249"/>
      <c r="E79" s="249"/>
      <c r="F79" s="249"/>
      <c r="G79" s="249"/>
      <c r="H79" s="249"/>
      <c r="I79" s="249"/>
      <c r="J79" s="249"/>
      <c r="K79" s="249"/>
      <c r="L79" s="249"/>
      <c r="M79" s="249"/>
      <c r="N79" s="249"/>
      <c r="O79" s="249"/>
      <c r="P79" s="249"/>
    </row>
    <row r="80" spans="1:18" s="1" customFormat="1" ht="21" customHeight="1">
      <c r="B80" s="49"/>
      <c r="C80" s="454"/>
      <c r="D80" s="455"/>
      <c r="E80" s="455"/>
      <c r="F80" s="455"/>
      <c r="G80" s="455"/>
      <c r="H80" s="455"/>
      <c r="I80" s="455"/>
      <c r="J80" s="455"/>
      <c r="K80" s="455"/>
      <c r="L80" s="455"/>
      <c r="M80" s="455"/>
      <c r="N80" s="455"/>
      <c r="O80" s="455"/>
      <c r="P80" s="456"/>
      <c r="Q80" s="48"/>
      <c r="R80" s="48"/>
    </row>
    <row r="81" spans="1:28" s="1" customFormat="1" ht="21" customHeight="1">
      <c r="B81" s="49"/>
      <c r="C81" s="457"/>
      <c r="D81" s="458"/>
      <c r="E81" s="458"/>
      <c r="F81" s="458"/>
      <c r="G81" s="458"/>
      <c r="H81" s="458"/>
      <c r="I81" s="458"/>
      <c r="J81" s="458"/>
      <c r="K81" s="458"/>
      <c r="L81" s="458"/>
      <c r="M81" s="458"/>
      <c r="N81" s="458"/>
      <c r="O81" s="458"/>
      <c r="P81" s="459"/>
      <c r="Q81" s="48"/>
      <c r="R81" s="48"/>
    </row>
    <row r="82" spans="1:28" s="1" customFormat="1" ht="21" customHeight="1">
      <c r="B82" s="49"/>
      <c r="C82" s="457"/>
      <c r="D82" s="458"/>
      <c r="E82" s="458"/>
      <c r="F82" s="458"/>
      <c r="G82" s="458"/>
      <c r="H82" s="458"/>
      <c r="I82" s="458"/>
      <c r="J82" s="458"/>
      <c r="K82" s="458"/>
      <c r="L82" s="458"/>
      <c r="M82" s="458"/>
      <c r="N82" s="458"/>
      <c r="O82" s="458"/>
      <c r="P82" s="459"/>
      <c r="Q82" s="48"/>
      <c r="R82" s="48"/>
    </row>
    <row r="83" spans="1:28" s="1" customFormat="1" ht="21" customHeight="1">
      <c r="B83" s="49"/>
      <c r="C83" s="457"/>
      <c r="D83" s="458"/>
      <c r="E83" s="458"/>
      <c r="F83" s="458"/>
      <c r="G83" s="458"/>
      <c r="H83" s="458"/>
      <c r="I83" s="458"/>
      <c r="J83" s="458"/>
      <c r="K83" s="458"/>
      <c r="L83" s="458"/>
      <c r="M83" s="458"/>
      <c r="N83" s="458"/>
      <c r="O83" s="458"/>
      <c r="P83" s="459"/>
      <c r="Q83" s="48"/>
      <c r="R83" s="48"/>
    </row>
    <row r="84" spans="1:28" s="1" customFormat="1" ht="21" customHeight="1">
      <c r="B84" s="49"/>
      <c r="C84" s="460"/>
      <c r="D84" s="461"/>
      <c r="E84" s="461"/>
      <c r="F84" s="461"/>
      <c r="G84" s="461"/>
      <c r="H84" s="461"/>
      <c r="I84" s="461"/>
      <c r="J84" s="461"/>
      <c r="K84" s="461"/>
      <c r="L84" s="461"/>
      <c r="M84" s="461"/>
      <c r="N84" s="461"/>
      <c r="O84" s="461"/>
      <c r="P84" s="462"/>
      <c r="Q84" s="48"/>
      <c r="R84" s="48"/>
    </row>
    <row r="85" spans="1:28" s="1" customFormat="1" ht="21" customHeight="1">
      <c r="B85" s="49"/>
      <c r="C85" s="216"/>
      <c r="D85" s="216"/>
      <c r="E85" s="216"/>
      <c r="F85" s="216"/>
      <c r="G85" s="216"/>
      <c r="H85" s="216"/>
      <c r="I85" s="216"/>
      <c r="J85" s="216"/>
      <c r="K85" s="216"/>
      <c r="L85" s="216"/>
      <c r="M85" s="216"/>
      <c r="N85" s="216"/>
      <c r="O85" s="216"/>
      <c r="P85" s="216"/>
      <c r="Q85" s="48"/>
      <c r="R85" s="48"/>
    </row>
    <row r="86" spans="1:28" s="1" customFormat="1">
      <c r="B86" s="50"/>
      <c r="C86" s="463" t="s">
        <v>300</v>
      </c>
      <c r="D86" s="463"/>
      <c r="E86" s="463"/>
      <c r="F86" s="463"/>
      <c r="G86" s="463"/>
      <c r="H86" s="463"/>
      <c r="I86" s="463"/>
      <c r="J86" s="463"/>
      <c r="K86" s="463"/>
      <c r="L86" s="463"/>
      <c r="M86" s="463"/>
      <c r="N86" s="463"/>
      <c r="O86" s="112"/>
      <c r="P86" s="112"/>
      <c r="Q86" s="2"/>
    </row>
    <row r="87" spans="1:28" s="209" customFormat="1" ht="128.25" customHeight="1">
      <c r="A87" s="208"/>
      <c r="B87" s="207"/>
      <c r="C87" s="238" t="s">
        <v>301</v>
      </c>
      <c r="D87" s="238"/>
      <c r="E87" s="238"/>
      <c r="F87" s="238"/>
      <c r="G87" s="238"/>
      <c r="H87" s="238"/>
      <c r="I87" s="238"/>
      <c r="J87" s="238"/>
      <c r="K87" s="238"/>
      <c r="L87" s="238"/>
      <c r="M87" s="238"/>
      <c r="N87" s="238"/>
      <c r="O87" s="238"/>
      <c r="P87" s="238"/>
      <c r="Q87" s="206"/>
    </row>
    <row r="88" spans="1:28" s="209" customFormat="1" ht="91.5" customHeight="1">
      <c r="A88" s="208"/>
      <c r="B88" s="207"/>
      <c r="C88" s="238" t="s">
        <v>302</v>
      </c>
      <c r="D88" s="238"/>
      <c r="E88" s="238"/>
      <c r="F88" s="238"/>
      <c r="G88" s="238"/>
      <c r="H88" s="238"/>
      <c r="I88" s="238"/>
      <c r="J88" s="238"/>
      <c r="K88" s="238"/>
      <c r="L88" s="238"/>
      <c r="M88" s="238"/>
      <c r="N88" s="238"/>
      <c r="O88" s="238"/>
      <c r="P88" s="238"/>
      <c r="Q88" s="206"/>
    </row>
    <row r="89" spans="1:28" s="209" customFormat="1" ht="273.75" customHeight="1">
      <c r="A89" s="208"/>
      <c r="B89" s="207"/>
      <c r="C89" s="238" t="s">
        <v>303</v>
      </c>
      <c r="D89" s="238"/>
      <c r="E89" s="238"/>
      <c r="F89" s="238"/>
      <c r="G89" s="238"/>
      <c r="H89" s="238"/>
      <c r="I89" s="238"/>
      <c r="J89" s="238"/>
      <c r="K89" s="238"/>
      <c r="L89" s="238"/>
      <c r="M89" s="238"/>
      <c r="N89" s="238"/>
      <c r="O89" s="238"/>
      <c r="P89" s="238"/>
      <c r="Q89" s="206"/>
    </row>
    <row r="90" spans="1:28" s="206" customFormat="1" ht="136.5" customHeight="1">
      <c r="B90" s="207"/>
      <c r="C90" s="238" t="s">
        <v>304</v>
      </c>
      <c r="D90" s="238"/>
      <c r="E90" s="238"/>
      <c r="F90" s="238"/>
      <c r="G90" s="238"/>
      <c r="H90" s="238"/>
      <c r="I90" s="238"/>
      <c r="J90" s="238"/>
      <c r="K90" s="238"/>
      <c r="L90" s="238"/>
      <c r="M90" s="238"/>
      <c r="N90" s="238"/>
      <c r="O90" s="238"/>
      <c r="P90" s="238"/>
      <c r="AB90" s="210"/>
    </row>
    <row r="91" spans="1:28" s="209" customFormat="1" ht="335.25" customHeight="1">
      <c r="A91" s="208"/>
      <c r="B91" s="207"/>
      <c r="C91" s="238" t="s">
        <v>305</v>
      </c>
      <c r="D91" s="238"/>
      <c r="E91" s="238"/>
      <c r="F91" s="238"/>
      <c r="G91" s="238"/>
      <c r="H91" s="238"/>
      <c r="I91" s="238"/>
      <c r="J91" s="238"/>
      <c r="K91" s="238"/>
      <c r="L91" s="238"/>
      <c r="M91" s="238"/>
      <c r="N91" s="238"/>
      <c r="O91" s="238"/>
      <c r="P91" s="238"/>
      <c r="Q91" s="206"/>
    </row>
    <row r="92" spans="1:28" s="206" customFormat="1" ht="189" customHeight="1">
      <c r="B92" s="211"/>
      <c r="C92" s="250" t="s">
        <v>306</v>
      </c>
      <c r="D92" s="250"/>
      <c r="E92" s="250"/>
      <c r="F92" s="250"/>
      <c r="G92" s="250"/>
      <c r="H92" s="250"/>
      <c r="I92" s="250"/>
      <c r="J92" s="250"/>
      <c r="K92" s="250"/>
      <c r="L92" s="250"/>
      <c r="M92" s="250"/>
      <c r="N92" s="250"/>
      <c r="O92" s="250"/>
      <c r="P92" s="250"/>
      <c r="Q92" s="209"/>
      <c r="AB92" s="210"/>
    </row>
    <row r="93" spans="1:28" s="206" customFormat="1" ht="260.25" customHeight="1">
      <c r="B93" s="207"/>
      <c r="C93" s="238" t="s">
        <v>307</v>
      </c>
      <c r="D93" s="238"/>
      <c r="E93" s="238"/>
      <c r="F93" s="238"/>
      <c r="G93" s="238"/>
      <c r="H93" s="238"/>
      <c r="I93" s="238"/>
      <c r="J93" s="238"/>
      <c r="K93" s="238"/>
      <c r="L93" s="238"/>
      <c r="M93" s="238"/>
      <c r="N93" s="238"/>
      <c r="O93" s="238"/>
      <c r="P93" s="238"/>
      <c r="AB93" s="210"/>
    </row>
    <row r="94" spans="1:28" s="209" customFormat="1" ht="75.75" customHeight="1">
      <c r="A94" s="208"/>
      <c r="B94" s="207"/>
      <c r="C94" s="238" t="s">
        <v>308</v>
      </c>
      <c r="D94" s="238"/>
      <c r="E94" s="238"/>
      <c r="F94" s="238"/>
      <c r="G94" s="238"/>
      <c r="H94" s="238"/>
      <c r="I94" s="238"/>
      <c r="J94" s="238"/>
      <c r="K94" s="238"/>
      <c r="L94" s="238"/>
      <c r="M94" s="238"/>
      <c r="N94" s="238"/>
      <c r="O94" s="238"/>
      <c r="P94" s="238"/>
      <c r="Q94" s="206"/>
    </row>
    <row r="95" spans="1:28" s="209" customFormat="1" ht="138.75" customHeight="1">
      <c r="A95" s="208"/>
      <c r="B95" s="207"/>
      <c r="C95" s="238" t="s">
        <v>309</v>
      </c>
      <c r="D95" s="238"/>
      <c r="E95" s="238"/>
      <c r="F95" s="238"/>
      <c r="G95" s="238"/>
      <c r="H95" s="238"/>
      <c r="I95" s="238"/>
      <c r="J95" s="238"/>
      <c r="K95" s="238"/>
      <c r="L95" s="238"/>
      <c r="M95" s="238"/>
      <c r="N95" s="238"/>
      <c r="O95" s="238"/>
      <c r="P95" s="238"/>
      <c r="Q95" s="206"/>
    </row>
    <row r="96" spans="1:28" s="209" customFormat="1" ht="148.5" customHeight="1">
      <c r="A96" s="208"/>
      <c r="B96" s="207"/>
      <c r="C96" s="250" t="s">
        <v>310</v>
      </c>
      <c r="D96" s="250"/>
      <c r="E96" s="250"/>
      <c r="F96" s="250"/>
      <c r="G96" s="250"/>
      <c r="H96" s="250"/>
      <c r="I96" s="250"/>
      <c r="J96" s="250"/>
      <c r="K96" s="250"/>
      <c r="L96" s="250"/>
      <c r="M96" s="250"/>
      <c r="N96" s="250"/>
      <c r="O96" s="250"/>
      <c r="P96" s="250"/>
      <c r="Q96" s="206"/>
    </row>
    <row r="97" spans="2:17" s="206" customFormat="1" ht="174.75" customHeight="1">
      <c r="B97" s="207"/>
      <c r="C97" s="250" t="s">
        <v>311</v>
      </c>
      <c r="D97" s="250"/>
      <c r="E97" s="250"/>
      <c r="F97" s="250"/>
      <c r="G97" s="250"/>
      <c r="H97" s="250"/>
      <c r="I97" s="250"/>
      <c r="J97" s="250"/>
      <c r="K97" s="250"/>
      <c r="L97" s="250"/>
      <c r="M97" s="250"/>
      <c r="N97" s="250"/>
      <c r="O97" s="250"/>
      <c r="P97" s="250"/>
      <c r="Q97" s="212"/>
    </row>
    <row r="98" spans="2:17" s="206" customFormat="1" ht="128.25" customHeight="1">
      <c r="B98" s="207"/>
      <c r="C98" s="336" t="s">
        <v>312</v>
      </c>
      <c r="D98" s="336"/>
      <c r="E98" s="336"/>
      <c r="F98" s="336"/>
      <c r="G98" s="336"/>
      <c r="H98" s="336"/>
      <c r="I98" s="336"/>
      <c r="J98" s="336"/>
      <c r="K98" s="336"/>
      <c r="L98" s="336"/>
      <c r="M98" s="336"/>
      <c r="N98" s="336"/>
      <c r="O98" s="336"/>
      <c r="P98" s="336"/>
      <c r="Q98" s="212"/>
    </row>
    <row r="99" spans="2:17" s="206" customFormat="1" ht="320.25" customHeight="1">
      <c r="B99" s="207"/>
      <c r="C99" s="250" t="s">
        <v>313</v>
      </c>
      <c r="D99" s="250"/>
      <c r="E99" s="250"/>
      <c r="F99" s="250"/>
      <c r="G99" s="250"/>
      <c r="H99" s="250"/>
      <c r="I99" s="250"/>
      <c r="J99" s="250"/>
      <c r="K99" s="250"/>
      <c r="L99" s="250"/>
      <c r="M99" s="250"/>
      <c r="N99" s="250"/>
      <c r="O99" s="250"/>
      <c r="P99" s="250"/>
      <c r="Q99" s="212"/>
    </row>
    <row r="100" spans="2:17" s="206" customFormat="1" ht="274.5" customHeight="1">
      <c r="B100" s="207"/>
      <c r="C100" s="250" t="s">
        <v>314</v>
      </c>
      <c r="D100" s="250"/>
      <c r="E100" s="250"/>
      <c r="F100" s="250"/>
      <c r="G100" s="250"/>
      <c r="H100" s="250"/>
      <c r="I100" s="250"/>
      <c r="J100" s="250"/>
      <c r="K100" s="250"/>
      <c r="L100" s="250"/>
      <c r="M100" s="250"/>
      <c r="N100" s="250"/>
      <c r="O100" s="250"/>
      <c r="P100" s="250"/>
      <c r="Q100" s="212"/>
    </row>
    <row r="101" spans="2:17" s="159" customFormat="1" ht="84.75" customHeight="1">
      <c r="B101" s="200"/>
      <c r="C101" s="303"/>
      <c r="D101" s="303"/>
      <c r="E101" s="303"/>
      <c r="F101" s="303"/>
      <c r="G101" s="303"/>
      <c r="H101" s="370" t="s">
        <v>315</v>
      </c>
      <c r="I101" s="370"/>
      <c r="J101" s="370"/>
      <c r="K101" s="370"/>
      <c r="L101" s="370"/>
      <c r="M101" s="370"/>
      <c r="N101" s="370"/>
      <c r="O101" s="370"/>
      <c r="P101" s="370"/>
    </row>
    <row r="102" spans="2:17" s="1" customFormat="1" ht="45" customHeight="1">
      <c r="B102" s="49"/>
      <c r="C102" s="452" t="s">
        <v>316</v>
      </c>
      <c r="D102" s="453"/>
      <c r="E102" s="453"/>
      <c r="F102" s="453"/>
      <c r="G102" s="225" t="str">
        <f>IF($K$5&lt;&gt;"",$K$5,"")</f>
        <v/>
      </c>
      <c r="H102" s="225"/>
      <c r="I102" s="225"/>
      <c r="J102" s="225"/>
      <c r="K102" s="225"/>
      <c r="L102" s="225"/>
      <c r="M102" s="225"/>
      <c r="N102" s="225"/>
      <c r="O102" s="225"/>
      <c r="P102" s="226"/>
      <c r="Q102" s="29"/>
    </row>
    <row r="103" spans="2:17" s="1" customFormat="1">
      <c r="B103" s="49"/>
      <c r="C103" s="49"/>
      <c r="D103" s="49"/>
      <c r="E103" s="49"/>
      <c r="F103" s="49"/>
      <c r="G103" s="49"/>
      <c r="H103" s="49"/>
      <c r="I103" s="49"/>
      <c r="J103" s="49"/>
      <c r="K103" s="49"/>
      <c r="L103" s="49"/>
      <c r="M103" s="49"/>
      <c r="N103" s="49"/>
      <c r="O103" s="49"/>
      <c r="P103" s="49"/>
    </row>
    <row r="104" spans="2:17" s="1" customFormat="1">
      <c r="B104" s="49"/>
      <c r="C104" s="251" t="s">
        <v>317</v>
      </c>
      <c r="D104" s="251"/>
      <c r="E104" s="251"/>
      <c r="F104" s="251"/>
      <c r="G104" s="251"/>
      <c r="H104" s="251"/>
      <c r="I104" s="251"/>
      <c r="J104" s="251"/>
      <c r="K104" s="251"/>
      <c r="L104" s="251"/>
      <c r="M104" s="251"/>
      <c r="N104" s="251"/>
      <c r="O104" s="251"/>
      <c r="P104" s="251"/>
    </row>
    <row r="105" spans="2:17" s="1" customFormat="1" ht="42" customHeight="1">
      <c r="B105" s="49"/>
      <c r="C105" s="228" t="s">
        <v>318</v>
      </c>
      <c r="D105" s="228"/>
      <c r="E105" s="228"/>
      <c r="F105" s="228"/>
      <c r="G105" s="239"/>
      <c r="H105" s="239"/>
      <c r="I105" s="239"/>
      <c r="J105" s="49"/>
      <c r="K105" s="49"/>
      <c r="L105" s="49"/>
      <c r="M105" s="49"/>
      <c r="N105" s="49"/>
      <c r="O105" s="49"/>
      <c r="P105" s="49"/>
    </row>
    <row r="106" spans="2:17" s="1" customFormat="1">
      <c r="B106" s="49"/>
      <c r="C106" s="49"/>
      <c r="D106" s="49"/>
      <c r="E106" s="49"/>
      <c r="F106" s="49"/>
      <c r="G106" s="49"/>
      <c r="H106" s="49"/>
      <c r="I106" s="49"/>
      <c r="J106" s="49"/>
      <c r="K106" s="49"/>
      <c r="L106" s="49"/>
      <c r="M106" s="49"/>
      <c r="N106" s="49"/>
      <c r="O106" s="49"/>
      <c r="P106" s="49"/>
    </row>
    <row r="107" spans="2:17" s="159" customFormat="1" ht="58.5" customHeight="1">
      <c r="B107" s="200"/>
      <c r="C107" s="369" t="s">
        <v>319</v>
      </c>
      <c r="D107" s="369"/>
      <c r="E107" s="369"/>
      <c r="F107" s="369"/>
      <c r="G107" s="201"/>
      <c r="H107" s="201"/>
      <c r="I107" s="202"/>
      <c r="J107" s="202"/>
      <c r="K107" s="202"/>
      <c r="L107" s="202"/>
      <c r="M107" s="202"/>
      <c r="N107" s="202"/>
      <c r="O107" s="202"/>
      <c r="P107" s="202"/>
    </row>
    <row r="108" spans="2:17" s="159" customFormat="1" ht="44.25" customHeight="1">
      <c r="B108" s="200"/>
      <c r="C108" s="365" t="s">
        <v>320</v>
      </c>
      <c r="D108" s="365"/>
      <c r="E108" s="365"/>
      <c r="F108" s="365"/>
      <c r="G108" s="201"/>
      <c r="H108" s="201"/>
      <c r="I108" s="202"/>
      <c r="J108" s="202"/>
      <c r="K108" s="202"/>
      <c r="L108" s="202"/>
      <c r="M108" s="202"/>
      <c r="N108" s="202"/>
      <c r="O108" s="202"/>
      <c r="P108" s="202"/>
    </row>
    <row r="109" spans="2:17" s="1" customFormat="1" ht="144" customHeight="1">
      <c r="C109" s="49"/>
      <c r="D109" s="49"/>
      <c r="E109" s="49"/>
      <c r="F109" s="49"/>
      <c r="G109" s="49"/>
      <c r="H109" s="227" t="s">
        <v>321</v>
      </c>
      <c r="I109" s="227"/>
      <c r="J109" s="227"/>
      <c r="K109" s="227"/>
      <c r="L109" s="227"/>
      <c r="M109" s="74"/>
      <c r="N109" s="49"/>
      <c r="O109" s="49"/>
      <c r="P109" s="49"/>
    </row>
  </sheetData>
  <sheetProtection algorithmName="SHA-512" hashValue="J07TiPCAIZGLKxb8w8dIxzd5uO9t03bThklipnOSE/gv+drpoiB/VdvH5bZIzz1t4rpDMvzCGP9ANMdJdZDnCg==" saltValue="W9zOSQCtAClgRX+0Mr5a7Q==" spinCount="100000" sheet="1" objects="1" formatCells="0" formatColumns="0" formatRows="0" insertColumns="0" insertRows="0" insertHyperlinks="0" autoFilter="0"/>
  <autoFilter ref="L17:L47" xr:uid="{3645232E-F925-4FF5-926A-0AC39266C76C}"/>
  <mergeCells count="166">
    <mergeCell ref="X16:X17"/>
    <mergeCell ref="Y16:Y17"/>
    <mergeCell ref="A2:A3"/>
    <mergeCell ref="C3:F3"/>
    <mergeCell ref="G3:J3"/>
    <mergeCell ref="K3:M3"/>
    <mergeCell ref="N3:P3"/>
    <mergeCell ref="O5:P5"/>
    <mergeCell ref="D19:E19"/>
    <mergeCell ref="G19:K19"/>
    <mergeCell ref="C7:P7"/>
    <mergeCell ref="K5:M5"/>
    <mergeCell ref="C12:P14"/>
    <mergeCell ref="C2:F2"/>
    <mergeCell ref="G2:J2"/>
    <mergeCell ref="K2:M2"/>
    <mergeCell ref="N2:P2"/>
    <mergeCell ref="C5:J5"/>
    <mergeCell ref="C10:P10"/>
    <mergeCell ref="C8:P9"/>
    <mergeCell ref="G24:K24"/>
    <mergeCell ref="D27:E27"/>
    <mergeCell ref="G27:K27"/>
    <mergeCell ref="G40:K40"/>
    <mergeCell ref="D35:E35"/>
    <mergeCell ref="D22:E22"/>
    <mergeCell ref="G22:K22"/>
    <mergeCell ref="V16:V17"/>
    <mergeCell ref="W16:W17"/>
    <mergeCell ref="C50:P50"/>
    <mergeCell ref="D44:E44"/>
    <mergeCell ref="G61:G63"/>
    <mergeCell ref="I61:J61"/>
    <mergeCell ref="K61:L61"/>
    <mergeCell ref="M61:N61"/>
    <mergeCell ref="I62:J62"/>
    <mergeCell ref="K62:L62"/>
    <mergeCell ref="M62:N62"/>
    <mergeCell ref="I63:J63"/>
    <mergeCell ref="K63:L63"/>
    <mergeCell ref="I60:J60"/>
    <mergeCell ref="K60:L60"/>
    <mergeCell ref="C51:P51"/>
    <mergeCell ref="C52:E52"/>
    <mergeCell ref="F52:L52"/>
    <mergeCell ref="M52:P52"/>
    <mergeCell ref="C53:E53"/>
    <mergeCell ref="F53:L53"/>
    <mergeCell ref="M53:P53"/>
    <mergeCell ref="C54:E54"/>
    <mergeCell ref="F54:L54"/>
    <mergeCell ref="M54:P54"/>
    <mergeCell ref="C55:E55"/>
    <mergeCell ref="AN8:AN9"/>
    <mergeCell ref="AO8:AO9"/>
    <mergeCell ref="D34:E34"/>
    <mergeCell ref="G34:K34"/>
    <mergeCell ref="Z16:Z17"/>
    <mergeCell ref="AA16:AA17"/>
    <mergeCell ref="D18:E18"/>
    <mergeCell ref="G18:K18"/>
    <mergeCell ref="S16:S17"/>
    <mergeCell ref="T16:T17"/>
    <mergeCell ref="U16:U17"/>
    <mergeCell ref="AB16:AB17"/>
    <mergeCell ref="D20:E20"/>
    <mergeCell ref="G20:K20"/>
    <mergeCell ref="D23:E23"/>
    <mergeCell ref="G23:K23"/>
    <mergeCell ref="D21:E21"/>
    <mergeCell ref="G21:K21"/>
    <mergeCell ref="C16:E17"/>
    <mergeCell ref="F16:K17"/>
    <mergeCell ref="L16:N16"/>
    <mergeCell ref="O16:O17"/>
    <mergeCell ref="P16:P17"/>
    <mergeCell ref="D24:E24"/>
    <mergeCell ref="D43:E43"/>
    <mergeCell ref="G43:K43"/>
    <mergeCell ref="D41:E41"/>
    <mergeCell ref="G41:K41"/>
    <mergeCell ref="D42:E42"/>
    <mergeCell ref="G42:K42"/>
    <mergeCell ref="G35:K35"/>
    <mergeCell ref="D36:E36"/>
    <mergeCell ref="G36:K36"/>
    <mergeCell ref="D37:E37"/>
    <mergeCell ref="G37:K37"/>
    <mergeCell ref="D40:E40"/>
    <mergeCell ref="D38:E38"/>
    <mergeCell ref="G38:K38"/>
    <mergeCell ref="D39:E39"/>
    <mergeCell ref="G39:K39"/>
    <mergeCell ref="AP8:AP9"/>
    <mergeCell ref="AF8:AH8"/>
    <mergeCell ref="AI8:AI9"/>
    <mergeCell ref="AD8:AD9"/>
    <mergeCell ref="AJ8:AJ9"/>
    <mergeCell ref="AK8:AK9"/>
    <mergeCell ref="AL8:AL9"/>
    <mergeCell ref="AM8:AM9"/>
    <mergeCell ref="D33:E33"/>
    <mergeCell ref="G33:K33"/>
    <mergeCell ref="G25:K25"/>
    <mergeCell ref="D26:E26"/>
    <mergeCell ref="G26:K26"/>
    <mergeCell ref="D30:E30"/>
    <mergeCell ref="G30:K30"/>
    <mergeCell ref="D31:E31"/>
    <mergeCell ref="G31:K31"/>
    <mergeCell ref="D28:E28"/>
    <mergeCell ref="D32:E32"/>
    <mergeCell ref="G32:K32"/>
    <mergeCell ref="G28:K28"/>
    <mergeCell ref="D29:E29"/>
    <mergeCell ref="G29:K29"/>
    <mergeCell ref="D25:E25"/>
    <mergeCell ref="H109:L109"/>
    <mergeCell ref="G44:K44"/>
    <mergeCell ref="D45:E45"/>
    <mergeCell ref="G45:K45"/>
    <mergeCell ref="D46:E46"/>
    <mergeCell ref="G46:K46"/>
    <mergeCell ref="D47:E47"/>
    <mergeCell ref="G47:K47"/>
    <mergeCell ref="C98:P98"/>
    <mergeCell ref="C49:P49"/>
    <mergeCell ref="G59:H60"/>
    <mergeCell ref="I59:N59"/>
    <mergeCell ref="M63:N63"/>
    <mergeCell ref="G64:M64"/>
    <mergeCell ref="M60:N60"/>
    <mergeCell ref="C104:P104"/>
    <mergeCell ref="C65:P65"/>
    <mergeCell ref="C66:P70"/>
    <mergeCell ref="C80:P84"/>
    <mergeCell ref="C86:N86"/>
    <mergeCell ref="C87:P87"/>
    <mergeCell ref="C88:P88"/>
    <mergeCell ref="C89:P89"/>
    <mergeCell ref="C90:P90"/>
    <mergeCell ref="C93:P93"/>
    <mergeCell ref="C94:P94"/>
    <mergeCell ref="C95:P95"/>
    <mergeCell ref="C96:P96"/>
    <mergeCell ref="C97:P97"/>
    <mergeCell ref="C107:F107"/>
    <mergeCell ref="C108:F108"/>
    <mergeCell ref="C99:P99"/>
    <mergeCell ref="C100:P100"/>
    <mergeCell ref="C102:F102"/>
    <mergeCell ref="G102:P102"/>
    <mergeCell ref="C105:F105"/>
    <mergeCell ref="G105:I105"/>
    <mergeCell ref="C101:G101"/>
    <mergeCell ref="H101:K101"/>
    <mergeCell ref="L101:P101"/>
    <mergeCell ref="F55:L55"/>
    <mergeCell ref="M55:P55"/>
    <mergeCell ref="C56:P56"/>
    <mergeCell ref="C57:P57"/>
    <mergeCell ref="C72:P72"/>
    <mergeCell ref="C73:P77"/>
    <mergeCell ref="C79:P79"/>
    <mergeCell ref="C91:P91"/>
    <mergeCell ref="C92:P92"/>
  </mergeCells>
  <conditionalFormatting sqref="A92:A93">
    <cfRule type="cellIs" dxfId="20" priority="1" operator="equal">
      <formula>"Obs"</formula>
    </cfRule>
  </conditionalFormatting>
  <conditionalFormatting sqref="I61:I63">
    <cfRule type="cellIs" dxfId="19" priority="8" operator="equal">
      <formula>" "</formula>
    </cfRule>
  </conditionalFormatting>
  <conditionalFormatting sqref="K61:K63 M61:M63">
    <cfRule type="cellIs" dxfId="18" priority="7" operator="equal">
      <formula>" "</formula>
    </cfRule>
  </conditionalFormatting>
  <dataValidations count="7">
    <dataValidation type="date" allowBlank="1" showInputMessage="1" showErrorMessage="1" error="Insira uma data válida." sqref="O5:P5" xr:uid="{520A5BD7-9E5F-41DC-A557-63EC8207EB6A}">
      <formula1>36526</formula1>
      <formula2>54789</formula2>
    </dataValidation>
    <dataValidation type="decimal" allowBlank="1" showInputMessage="1" showErrorMessage="1" error="Apenas número." sqref="AE3" xr:uid="{CDB8680B-6C0E-486E-86C9-6191DA534D38}">
      <formula1>0</formula1>
      <formula2>1000000000</formula2>
    </dataValidation>
    <dataValidation type="list" allowBlank="1" showInputMessage="1" showErrorMessage="1" sqref="M18:N41 L42:N47" xr:uid="{BF663777-BA19-496F-AD5C-1B7FA68D5456}">
      <formula1>"X,x"</formula1>
    </dataValidation>
    <dataValidation type="list" allowBlank="1" showInputMessage="1" showErrorMessage="1" sqref="L18:L41" xr:uid="{BA42C21E-31A1-4B84-8235-6661207C04D4}">
      <formula1>"ocultar"</formula1>
    </dataValidation>
    <dataValidation type="list" allowBlank="1" showInputMessage="1" showErrorMessage="1" error="Selecionar um órgão ou uma entidade da lista." sqref="G105:I105" xr:uid="{784EF918-ED44-4577-A2BE-0AD44E3333DA}">
      <formula1>"CGM,SEPLAG,SEMUG,SMA,SECONSER,SMCTI,SMDC,SME,SMF,SMHRF,SECLIMA,SMU,SAE,SMDCG,SMARHS,SEMPAS,PGM,SMASES,SMC,SMAC,SMEL,SEOP,SMO,NITPREV,EMUSA,FeSaúde,FAN,FMS,NELTUR,NITTRANS,CLIN,FME,SEXEC"</formula1>
    </dataValidation>
    <dataValidation type="list" allowBlank="1" showInputMessage="1" showErrorMessage="1" error="Selecionar o órgão/entidade da lista. Se estiver faltando, solicitar acréscimo na lista." sqref="G105:I105" xr:uid="{A064D5C8-6CFE-4A24-8C94-35D31372FAAA}">
      <formula1>"CGM,SEPLAG,SMA,SECONSER,SMCTI,SMDC,SME,SMF,SMHRF,SECLIMA,SMU,SAE,SMDCG,SMARHS,SEMPAS,PGM,SMASES,SMC,SMAC,SMEL,SEOP,SMO,NITPREV,EMUSA,FeSaúde,FAN,FMS,NELTUR,NITTRANS,CLIN,FME,SEXEC"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30E7485A-F07E-4B1D-9FC5-0B562A19B465}">
      <formula1>"Sim"</formula1>
    </dataValidation>
  </dataValidations>
  <printOptions horizontalCentered="1"/>
  <pageMargins left="0.31496062992125984" right="0.31496062992125984" top="0.27559055118110237" bottom="0.27559055118110237" header="0.31496062992125984" footer="0.31496062992125984"/>
  <pageSetup paperSize="9" scale="57" fitToHeight="0" orientation="portrait" r:id="rId1"/>
  <rowBreaks count="1" manualBreakCount="1">
    <brk id="4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94"/>
  <sheetViews>
    <sheetView showGridLines="0" zoomScale="60" zoomScaleNormal="60" zoomScaleSheetLayoutView="50" workbookViewId="0"/>
  </sheetViews>
  <sheetFormatPr defaultColWidth="9.140625" defaultRowHeight="23.25"/>
  <cols>
    <col min="1" max="1" width="9" style="1" customWidth="1"/>
    <col min="2" max="2" width="15.5703125" style="1" customWidth="1"/>
    <col min="3" max="3" width="7.5703125" style="49" customWidth="1"/>
    <col min="4" max="4" width="7.140625" style="49" customWidth="1"/>
    <col min="5" max="5" width="9" style="49" customWidth="1"/>
    <col min="6" max="6" width="10.85546875" style="49" customWidth="1"/>
    <col min="7" max="11" width="12.7109375" style="49" customWidth="1"/>
    <col min="12" max="12" width="9.42578125" style="49" customWidth="1"/>
    <col min="13" max="13" width="12.7109375" style="49" customWidth="1"/>
    <col min="14" max="14" width="10.28515625" style="49" customWidth="1"/>
    <col min="15" max="15" width="12.7109375" style="49" customWidth="1"/>
    <col min="16" max="16" width="9" style="49" customWidth="1"/>
    <col min="17" max="17" width="9" style="1" customWidth="1"/>
    <col min="18" max="18" width="9.140625" style="1" hidden="1" customWidth="1"/>
    <col min="19" max="27" width="3.85546875" style="1" hidden="1" customWidth="1"/>
    <col min="28" max="28" width="13.7109375" style="1" hidden="1" customWidth="1"/>
    <col min="29" max="29" width="9.140625" style="1" customWidth="1"/>
    <col min="30" max="30" width="30.5703125" style="1" customWidth="1"/>
    <col min="31" max="31" width="27.85546875" style="1" customWidth="1"/>
    <col min="32" max="32" width="29" style="1" customWidth="1"/>
    <col min="33" max="33" width="18.140625" style="1" customWidth="1"/>
    <col min="34" max="16384" width="9.140625" style="1"/>
  </cols>
  <sheetData>
    <row r="1" spans="1:42" s="4" customFormat="1" ht="81" customHeight="1" thickBot="1">
      <c r="C1" s="83"/>
      <c r="D1" s="83"/>
      <c r="E1" s="83"/>
      <c r="F1" s="83"/>
      <c r="G1" s="83"/>
      <c r="H1" s="83"/>
      <c r="I1" s="83"/>
      <c r="J1" s="83"/>
      <c r="K1" s="83"/>
      <c r="L1" s="83"/>
      <c r="M1" s="83"/>
      <c r="N1" s="83"/>
      <c r="O1" s="83"/>
      <c r="P1" s="83"/>
      <c r="AD1" s="194" t="s">
        <v>0</v>
      </c>
      <c r="AE1" s="182"/>
      <c r="AH1" s="34"/>
      <c r="AI1" s="34"/>
    </row>
    <row r="2" spans="1:42" s="18" customFormat="1" ht="20.2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8.75" customHeight="1">
      <c r="B5" s="20"/>
      <c r="C5" s="307" t="s">
        <v>9</v>
      </c>
      <c r="D5" s="307"/>
      <c r="E5" s="307"/>
      <c r="F5" s="307"/>
      <c r="G5" s="307"/>
      <c r="H5" s="307"/>
      <c r="I5" s="307"/>
      <c r="J5" s="307"/>
      <c r="K5" s="321"/>
      <c r="L5" s="321"/>
      <c r="M5" s="321"/>
      <c r="N5" s="130"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2.5" customHeight="1" thickBot="1">
      <c r="B7" s="21"/>
      <c r="C7" s="328" t="s">
        <v>11</v>
      </c>
      <c r="D7" s="329"/>
      <c r="E7" s="329"/>
      <c r="F7" s="329"/>
      <c r="G7" s="329"/>
      <c r="H7" s="329"/>
      <c r="I7" s="329"/>
      <c r="J7" s="329"/>
      <c r="K7" s="329"/>
      <c r="L7" s="329"/>
      <c r="M7" s="329"/>
      <c r="N7" s="329"/>
      <c r="O7" s="329"/>
      <c r="P7" s="330"/>
      <c r="Q7" s="21"/>
      <c r="R7" s="21"/>
      <c r="AD7" s="3"/>
      <c r="AE7" s="13"/>
      <c r="AF7" s="2" t="s">
        <v>12</v>
      </c>
      <c r="AG7" s="2"/>
      <c r="AH7" s="2"/>
      <c r="AI7" s="3"/>
      <c r="AJ7" s="3"/>
      <c r="AK7" s="3"/>
      <c r="AL7" s="3"/>
      <c r="AM7" s="3"/>
      <c r="AN7" s="3"/>
      <c r="AO7" s="3"/>
      <c r="AP7" s="3"/>
    </row>
    <row r="8" spans="1:42" s="5" customFormat="1" ht="57" customHeight="1">
      <c r="B8" s="21"/>
      <c r="C8" s="311"/>
      <c r="D8" s="312"/>
      <c r="E8" s="312"/>
      <c r="F8" s="312"/>
      <c r="G8" s="312"/>
      <c r="H8" s="312"/>
      <c r="I8" s="312"/>
      <c r="J8" s="312"/>
      <c r="K8" s="312"/>
      <c r="L8" s="312"/>
      <c r="M8" s="312"/>
      <c r="N8" s="312"/>
      <c r="O8" s="312"/>
      <c r="P8" s="313"/>
      <c r="Q8" s="21"/>
      <c r="R8" s="21"/>
      <c r="AD8" s="386" t="s">
        <v>2</v>
      </c>
      <c r="AE8" s="13"/>
      <c r="AF8" s="385" t="s">
        <v>13</v>
      </c>
      <c r="AG8" s="381"/>
      <c r="AH8" s="381"/>
      <c r="AI8" s="381" t="s">
        <v>14</v>
      </c>
      <c r="AJ8" s="388" t="s">
        <v>7</v>
      </c>
      <c r="AK8" s="388" t="s">
        <v>15</v>
      </c>
      <c r="AL8" s="388" t="s">
        <v>16</v>
      </c>
      <c r="AM8" s="381" t="s">
        <v>17</v>
      </c>
      <c r="AN8" s="381" t="s">
        <v>18</v>
      </c>
      <c r="AO8" s="381" t="s">
        <v>19</v>
      </c>
      <c r="AP8" s="383" t="s">
        <v>8</v>
      </c>
    </row>
    <row r="9" spans="1:42" s="5" customFormat="1" ht="102.75" customHeight="1" thickBot="1">
      <c r="B9" s="21"/>
      <c r="C9" s="314"/>
      <c r="D9" s="315"/>
      <c r="E9" s="315"/>
      <c r="F9" s="315"/>
      <c r="G9" s="315"/>
      <c r="H9" s="315"/>
      <c r="I9" s="315"/>
      <c r="J9" s="315"/>
      <c r="K9" s="315"/>
      <c r="L9" s="315"/>
      <c r="M9" s="315"/>
      <c r="N9" s="315"/>
      <c r="O9" s="315"/>
      <c r="P9" s="316"/>
      <c r="Q9" s="21"/>
      <c r="R9" s="21"/>
      <c r="AD9" s="387"/>
      <c r="AE9" s="13"/>
      <c r="AF9" s="147" t="s">
        <v>20</v>
      </c>
      <c r="AG9" s="158" t="s">
        <v>21</v>
      </c>
      <c r="AH9" s="158" t="s">
        <v>22</v>
      </c>
      <c r="AI9" s="382"/>
      <c r="AJ9" s="389"/>
      <c r="AK9" s="389"/>
      <c r="AL9" s="389"/>
      <c r="AM9" s="382"/>
      <c r="AN9" s="382"/>
      <c r="AO9" s="382"/>
      <c r="AP9" s="384"/>
    </row>
    <row r="10" spans="1:42" s="5" customFormat="1" ht="49.5" customHeight="1">
      <c r="B10" s="21"/>
      <c r="C10" s="292" t="s">
        <v>24</v>
      </c>
      <c r="D10" s="292"/>
      <c r="E10" s="292"/>
      <c r="F10" s="292"/>
      <c r="G10" s="292"/>
      <c r="H10" s="292"/>
      <c r="I10" s="292"/>
      <c r="J10" s="292"/>
      <c r="K10" s="292"/>
      <c r="L10" s="292"/>
      <c r="M10" s="292"/>
      <c r="N10" s="292"/>
      <c r="O10" s="292"/>
      <c r="P10" s="292"/>
      <c r="Q10" s="21"/>
      <c r="R10" s="21"/>
      <c r="AD10" s="151" t="str">
        <f>IF(C3="","",C3)</f>
        <v/>
      </c>
      <c r="AE10" s="13"/>
      <c r="AF10" s="151" t="str">
        <f>IF(K5="","",K5)</f>
        <v/>
      </c>
      <c r="AG10" s="151" t="str">
        <f>IF(O5="","",YEAR(O5))</f>
        <v/>
      </c>
      <c r="AH10" s="151" t="str">
        <f>IF(AD3="Sim","NT de Retorno","")</f>
        <v/>
      </c>
      <c r="AI10" s="151" t="str">
        <f>IF(G90="","",G90)</f>
        <v/>
      </c>
      <c r="AJ10" s="152" t="str">
        <f>IF(AE3="","",AE3)</f>
        <v/>
      </c>
      <c r="AK10" s="152"/>
      <c r="AL10" s="152"/>
      <c r="AM10" s="152" t="str">
        <f>_xlfn.CONCAT(AB18:AB32)</f>
        <v/>
      </c>
      <c r="AN10" s="153" t="str">
        <f>IF(C8="","",C8)</f>
        <v/>
      </c>
      <c r="AO10" s="151" t="s">
        <v>1130</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13"/>
    </row>
    <row r="12" spans="1:42" s="5" customFormat="1" ht="16.5" customHeight="1" thickTop="1">
      <c r="A12" s="18"/>
      <c r="B12" s="21"/>
      <c r="C12" s="438" t="s">
        <v>1131</v>
      </c>
      <c r="D12" s="438"/>
      <c r="E12" s="438"/>
      <c r="F12" s="438"/>
      <c r="G12" s="438"/>
      <c r="H12" s="438"/>
      <c r="I12" s="438"/>
      <c r="J12" s="438"/>
      <c r="K12" s="438"/>
      <c r="L12" s="438"/>
      <c r="M12" s="438"/>
      <c r="N12" s="438"/>
      <c r="O12" s="438"/>
      <c r="P12" s="438"/>
      <c r="Q12" s="21"/>
    </row>
    <row r="13" spans="1:42" s="5" customFormat="1" ht="16.5" customHeight="1">
      <c r="A13" s="18"/>
      <c r="B13" s="21"/>
      <c r="C13" s="439"/>
      <c r="D13" s="439"/>
      <c r="E13" s="439"/>
      <c r="F13" s="439"/>
      <c r="G13" s="439"/>
      <c r="H13" s="439"/>
      <c r="I13" s="439"/>
      <c r="J13" s="439"/>
      <c r="K13" s="439"/>
      <c r="L13" s="439"/>
      <c r="M13" s="439"/>
      <c r="N13" s="439"/>
      <c r="O13" s="439"/>
      <c r="P13" s="439"/>
      <c r="Q13" s="21"/>
    </row>
    <row r="14" spans="1:42" s="4" customFormat="1" ht="16.5" customHeight="1">
      <c r="C14" s="439"/>
      <c r="D14" s="439"/>
      <c r="E14" s="439"/>
      <c r="F14" s="439"/>
      <c r="G14" s="439"/>
      <c r="H14" s="439"/>
      <c r="I14" s="439"/>
      <c r="J14" s="439"/>
      <c r="K14" s="439"/>
      <c r="L14" s="439"/>
      <c r="M14" s="439"/>
      <c r="N14" s="439"/>
      <c r="O14" s="439"/>
      <c r="P14" s="439"/>
    </row>
    <row r="15" spans="1:42" s="4" customFormat="1" ht="6" customHeight="1" thickBot="1">
      <c r="C15" s="96"/>
      <c r="D15" s="96"/>
      <c r="E15" s="96"/>
      <c r="F15" s="96"/>
      <c r="G15" s="96"/>
      <c r="H15" s="96"/>
      <c r="I15" s="96"/>
      <c r="J15" s="96"/>
      <c r="K15" s="96"/>
      <c r="L15" s="96"/>
      <c r="M15" s="96"/>
      <c r="N15" s="96"/>
      <c r="O15" s="96"/>
      <c r="P15" s="97"/>
    </row>
    <row r="16" spans="1:42" s="4" customFormat="1" ht="23.25" customHeight="1">
      <c r="C16" s="442" t="s">
        <v>26</v>
      </c>
      <c r="D16" s="443"/>
      <c r="E16" s="444"/>
      <c r="F16" s="445" t="s">
        <v>324</v>
      </c>
      <c r="G16" s="446"/>
      <c r="H16" s="446"/>
      <c r="I16" s="446"/>
      <c r="J16" s="446"/>
      <c r="K16" s="447"/>
      <c r="L16" s="448" t="s">
        <v>28</v>
      </c>
      <c r="M16" s="449"/>
      <c r="N16" s="450"/>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2:28" s="4" customFormat="1" ht="19.5"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2:28" ht="30.75" customHeight="1">
      <c r="C18" s="45">
        <v>16</v>
      </c>
      <c r="D18" s="223" t="s">
        <v>45</v>
      </c>
      <c r="E18" s="224"/>
      <c r="F18" s="45" t="s">
        <v>1132</v>
      </c>
      <c r="G18" s="220" t="s">
        <v>1133</v>
      </c>
      <c r="H18" s="221"/>
      <c r="I18" s="221"/>
      <c r="J18" s="221"/>
      <c r="K18" s="222"/>
      <c r="L18" s="62"/>
      <c r="M18" s="62"/>
      <c r="N18" s="62"/>
      <c r="O18" s="63">
        <v>3</v>
      </c>
      <c r="P18" s="63">
        <v>2</v>
      </c>
      <c r="S18" s="1">
        <f>IF(AND(OR($M18="x",$N18="x"),$O18=1,$P18=3),1,0)</f>
        <v>0</v>
      </c>
      <c r="T18" s="1">
        <f t="shared" ref="T18:T25" si="0">IF(AND(OR($M18="x",$N18="x"),$O18=2,$P18=3),1,0)</f>
        <v>0</v>
      </c>
      <c r="U18" s="1">
        <f t="shared" ref="U18:U25" si="1">IF(AND(OR($M18="x",$N18="x"),$O18=3,$P18=3),1,0)</f>
        <v>0</v>
      </c>
      <c r="V18" s="1">
        <f t="shared" ref="V18:V25" si="2">IF(AND(OR($M18="x",$N18="x"),$O18=1,$P18=2),1,0)</f>
        <v>0</v>
      </c>
      <c r="W18" s="1">
        <f t="shared" ref="W18:W25" si="3">IF(AND(OR($M18="x",$N18="x"),$O18=2,$P18=2),1,0)</f>
        <v>0</v>
      </c>
      <c r="X18" s="1">
        <f t="shared" ref="X18:X25" si="4">IF(AND(OR($M18="x",$N18="x"),$O18=3,$P18=2),1,0)</f>
        <v>0</v>
      </c>
      <c r="Y18" s="1">
        <f t="shared" ref="Y18:Y25" si="5">IF(AND(OR($M18="x",$N18="x"),$O18=1,$P18=1),1,0)</f>
        <v>0</v>
      </c>
      <c r="Z18" s="1">
        <f t="shared" ref="Z18:Z25" si="6">IF(AND(OR($M18="x",$N18="x"),$O18=2,$P18=1),1,0)</f>
        <v>0</v>
      </c>
      <c r="AA18" s="1">
        <f t="shared" ref="AA18:AA25" si="7">IF(AND(OR($M18="x",$N18="x"),$O18=3,$P18=1),1,0)</f>
        <v>0</v>
      </c>
      <c r="AB18" s="1" t="str">
        <f>IF(OR(M18="X",N18="X"),_xlfn.CONCAT(F18,";"),"")</f>
        <v/>
      </c>
    </row>
    <row r="19" spans="2:28" ht="72" customHeight="1">
      <c r="C19" s="45">
        <v>16</v>
      </c>
      <c r="D19" s="223" t="s">
        <v>45</v>
      </c>
      <c r="E19" s="224"/>
      <c r="F19" s="45" t="s">
        <v>1134</v>
      </c>
      <c r="G19" s="220" t="s">
        <v>1135</v>
      </c>
      <c r="H19" s="221"/>
      <c r="I19" s="221"/>
      <c r="J19" s="221"/>
      <c r="K19" s="222"/>
      <c r="L19" s="62"/>
      <c r="M19" s="62"/>
      <c r="N19" s="62"/>
      <c r="O19" s="63">
        <v>3</v>
      </c>
      <c r="P19" s="63">
        <v>2</v>
      </c>
      <c r="S19" s="1">
        <f t="shared" ref="S19:S31" si="8">IF(AND(OR($M19="x",$N19="x"),$O19=1,$P19=3),1,0)</f>
        <v>0</v>
      </c>
      <c r="T19" s="1">
        <f t="shared" si="0"/>
        <v>0</v>
      </c>
      <c r="U19" s="1">
        <f t="shared" si="1"/>
        <v>0</v>
      </c>
      <c r="V19" s="1">
        <f t="shared" si="2"/>
        <v>0</v>
      </c>
      <c r="W19" s="1">
        <f t="shared" si="3"/>
        <v>0</v>
      </c>
      <c r="X19" s="1">
        <f t="shared" si="4"/>
        <v>0</v>
      </c>
      <c r="Y19" s="1">
        <f t="shared" si="5"/>
        <v>0</v>
      </c>
      <c r="Z19" s="1">
        <f t="shared" si="6"/>
        <v>0</v>
      </c>
      <c r="AA19" s="1">
        <f t="shared" si="7"/>
        <v>0</v>
      </c>
      <c r="AB19" s="1" t="str">
        <f t="shared" ref="AB19:AB25" si="9">IF(OR(M19="X",N19="X"),_xlfn.CONCAT(F19,";"),"")</f>
        <v/>
      </c>
    </row>
    <row r="20" spans="2:28" ht="59.25" customHeight="1">
      <c r="C20" s="45">
        <v>16</v>
      </c>
      <c r="D20" s="223" t="s">
        <v>45</v>
      </c>
      <c r="E20" s="224"/>
      <c r="F20" s="45" t="s">
        <v>1136</v>
      </c>
      <c r="G20" s="220" t="s">
        <v>1137</v>
      </c>
      <c r="H20" s="221"/>
      <c r="I20" s="221"/>
      <c r="J20" s="221"/>
      <c r="K20" s="222"/>
      <c r="L20" s="62"/>
      <c r="M20" s="62"/>
      <c r="N20" s="62"/>
      <c r="O20" s="63">
        <v>3</v>
      </c>
      <c r="P20" s="63">
        <v>2</v>
      </c>
      <c r="S20" s="1">
        <f>IF(AND(OR($M20="x",$N20="x"),$O20=1,$P20=3),1,0)</f>
        <v>0</v>
      </c>
      <c r="T20" s="1">
        <f t="shared" si="0"/>
        <v>0</v>
      </c>
      <c r="U20" s="1">
        <f t="shared" si="1"/>
        <v>0</v>
      </c>
      <c r="V20" s="1">
        <f t="shared" si="2"/>
        <v>0</v>
      </c>
      <c r="W20" s="1">
        <f t="shared" si="3"/>
        <v>0</v>
      </c>
      <c r="X20" s="1">
        <f t="shared" si="4"/>
        <v>0</v>
      </c>
      <c r="Y20" s="1">
        <f t="shared" si="5"/>
        <v>0</v>
      </c>
      <c r="Z20" s="1">
        <f t="shared" si="6"/>
        <v>0</v>
      </c>
      <c r="AA20" s="1">
        <f t="shared" si="7"/>
        <v>0</v>
      </c>
      <c r="AB20" s="1" t="str">
        <f t="shared" si="9"/>
        <v/>
      </c>
    </row>
    <row r="21" spans="2:28" ht="65.25" customHeight="1">
      <c r="C21" s="45">
        <v>16</v>
      </c>
      <c r="D21" s="223" t="s">
        <v>45</v>
      </c>
      <c r="E21" s="224"/>
      <c r="F21" s="45" t="s">
        <v>1138</v>
      </c>
      <c r="G21" s="220" t="s">
        <v>1139</v>
      </c>
      <c r="H21" s="221"/>
      <c r="I21" s="221"/>
      <c r="J21" s="221"/>
      <c r="K21" s="222"/>
      <c r="L21" s="62"/>
      <c r="M21" s="62"/>
      <c r="N21" s="62"/>
      <c r="O21" s="63">
        <v>3</v>
      </c>
      <c r="P21" s="63">
        <v>2</v>
      </c>
      <c r="S21" s="1">
        <f t="shared" si="8"/>
        <v>0</v>
      </c>
      <c r="T21" s="1">
        <f t="shared" si="0"/>
        <v>0</v>
      </c>
      <c r="U21" s="1">
        <f t="shared" si="1"/>
        <v>0</v>
      </c>
      <c r="V21" s="1">
        <f t="shared" si="2"/>
        <v>0</v>
      </c>
      <c r="W21" s="1">
        <f t="shared" si="3"/>
        <v>0</v>
      </c>
      <c r="X21" s="1">
        <f t="shared" si="4"/>
        <v>0</v>
      </c>
      <c r="Y21" s="1">
        <f t="shared" si="5"/>
        <v>0</v>
      </c>
      <c r="Z21" s="1">
        <f t="shared" si="6"/>
        <v>0</v>
      </c>
      <c r="AA21" s="1">
        <f t="shared" si="7"/>
        <v>0</v>
      </c>
      <c r="AB21" s="1" t="str">
        <f t="shared" si="9"/>
        <v/>
      </c>
    </row>
    <row r="22" spans="2:28" ht="60" customHeight="1">
      <c r="C22" s="45">
        <v>16</v>
      </c>
      <c r="D22" s="223" t="s">
        <v>45</v>
      </c>
      <c r="E22" s="224"/>
      <c r="F22" s="45" t="s">
        <v>1140</v>
      </c>
      <c r="G22" s="220" t="s">
        <v>1141</v>
      </c>
      <c r="H22" s="221"/>
      <c r="I22" s="221"/>
      <c r="J22" s="221"/>
      <c r="K22" s="222"/>
      <c r="L22" s="62"/>
      <c r="M22" s="62"/>
      <c r="N22" s="62"/>
      <c r="O22" s="63">
        <v>3</v>
      </c>
      <c r="P22" s="63">
        <v>2</v>
      </c>
      <c r="S22" s="1">
        <f>IF(AND(OR($M22="x",$N22="x"),$O22=1,$P22=3),1,0)</f>
        <v>0</v>
      </c>
      <c r="T22" s="1">
        <f t="shared" si="0"/>
        <v>0</v>
      </c>
      <c r="U22" s="1">
        <f t="shared" si="1"/>
        <v>0</v>
      </c>
      <c r="V22" s="1">
        <f t="shared" si="2"/>
        <v>0</v>
      </c>
      <c r="W22" s="1">
        <f t="shared" si="3"/>
        <v>0</v>
      </c>
      <c r="X22" s="1">
        <f t="shared" si="4"/>
        <v>0</v>
      </c>
      <c r="Y22" s="1">
        <f t="shared" si="5"/>
        <v>0</v>
      </c>
      <c r="Z22" s="1">
        <f t="shared" si="6"/>
        <v>0</v>
      </c>
      <c r="AA22" s="1">
        <f t="shared" si="7"/>
        <v>0</v>
      </c>
      <c r="AB22" s="1" t="str">
        <f t="shared" si="9"/>
        <v/>
      </c>
    </row>
    <row r="23" spans="2:28" ht="56.25" customHeight="1">
      <c r="C23" s="45">
        <v>16</v>
      </c>
      <c r="D23" s="223" t="s">
        <v>45</v>
      </c>
      <c r="E23" s="224"/>
      <c r="F23" s="45" t="s">
        <v>1142</v>
      </c>
      <c r="G23" s="220" t="s">
        <v>1069</v>
      </c>
      <c r="H23" s="221"/>
      <c r="I23" s="221"/>
      <c r="J23" s="221"/>
      <c r="K23" s="222"/>
      <c r="L23" s="62"/>
      <c r="M23" s="62"/>
      <c r="N23" s="62"/>
      <c r="O23" s="63">
        <v>3</v>
      </c>
      <c r="P23" s="63">
        <v>2</v>
      </c>
      <c r="S23" s="1">
        <f t="shared" si="8"/>
        <v>0</v>
      </c>
      <c r="T23" s="1">
        <f t="shared" si="0"/>
        <v>0</v>
      </c>
      <c r="U23" s="1">
        <f t="shared" si="1"/>
        <v>0</v>
      </c>
      <c r="V23" s="1">
        <f t="shared" si="2"/>
        <v>0</v>
      </c>
      <c r="W23" s="1">
        <f t="shared" si="3"/>
        <v>0</v>
      </c>
      <c r="X23" s="1">
        <f t="shared" si="4"/>
        <v>0</v>
      </c>
      <c r="Y23" s="1">
        <f t="shared" si="5"/>
        <v>0</v>
      </c>
      <c r="Z23" s="1">
        <f t="shared" si="6"/>
        <v>0</v>
      </c>
      <c r="AA23" s="1">
        <f t="shared" si="7"/>
        <v>0</v>
      </c>
      <c r="AB23" s="1" t="str">
        <f t="shared" si="9"/>
        <v/>
      </c>
    </row>
    <row r="24" spans="2:28" ht="39" customHeight="1">
      <c r="C24" s="45">
        <v>16</v>
      </c>
      <c r="D24" s="223" t="s">
        <v>45</v>
      </c>
      <c r="E24" s="224"/>
      <c r="F24" s="45" t="s">
        <v>1143</v>
      </c>
      <c r="G24" s="220" t="s">
        <v>1144</v>
      </c>
      <c r="H24" s="221"/>
      <c r="I24" s="221"/>
      <c r="J24" s="221"/>
      <c r="K24" s="222"/>
      <c r="L24" s="62"/>
      <c r="M24" s="62"/>
      <c r="N24" s="62"/>
      <c r="O24" s="63">
        <v>3</v>
      </c>
      <c r="P24" s="63">
        <v>2</v>
      </c>
      <c r="S24" s="1">
        <f>IF(AND(OR($M24="x",$N24="x"),$O24=1,$P24=3),1,0)</f>
        <v>0</v>
      </c>
      <c r="T24" s="1">
        <f t="shared" si="0"/>
        <v>0</v>
      </c>
      <c r="U24" s="1">
        <f t="shared" si="1"/>
        <v>0</v>
      </c>
      <c r="V24" s="1">
        <f t="shared" si="2"/>
        <v>0</v>
      </c>
      <c r="W24" s="1">
        <f t="shared" si="3"/>
        <v>0</v>
      </c>
      <c r="X24" s="1">
        <f t="shared" si="4"/>
        <v>0</v>
      </c>
      <c r="Y24" s="1">
        <f t="shared" si="5"/>
        <v>0</v>
      </c>
      <c r="Z24" s="1">
        <f t="shared" si="6"/>
        <v>0</v>
      </c>
      <c r="AA24" s="1">
        <f t="shared" si="7"/>
        <v>0</v>
      </c>
      <c r="AB24" s="1" t="str">
        <f t="shared" si="9"/>
        <v/>
      </c>
    </row>
    <row r="25" spans="2:28" ht="177.75" customHeight="1">
      <c r="C25" s="45">
        <v>16</v>
      </c>
      <c r="D25" s="223" t="s">
        <v>45</v>
      </c>
      <c r="E25" s="224"/>
      <c r="F25" s="45" t="s">
        <v>1145</v>
      </c>
      <c r="G25" s="220" t="s">
        <v>99</v>
      </c>
      <c r="H25" s="221"/>
      <c r="I25" s="221"/>
      <c r="J25" s="221"/>
      <c r="K25" s="222"/>
      <c r="L25" s="62"/>
      <c r="M25" s="62"/>
      <c r="N25" s="62"/>
      <c r="O25" s="63">
        <v>3</v>
      </c>
      <c r="P25" s="63">
        <v>2</v>
      </c>
      <c r="S25" s="1">
        <f t="shared" si="8"/>
        <v>0</v>
      </c>
      <c r="T25" s="1">
        <f t="shared" si="0"/>
        <v>0</v>
      </c>
      <c r="U25" s="1">
        <f t="shared" si="1"/>
        <v>0</v>
      </c>
      <c r="V25" s="1">
        <f t="shared" si="2"/>
        <v>0</v>
      </c>
      <c r="W25" s="1">
        <f t="shared" si="3"/>
        <v>0</v>
      </c>
      <c r="X25" s="1">
        <f t="shared" si="4"/>
        <v>0</v>
      </c>
      <c r="Y25" s="1">
        <f t="shared" si="5"/>
        <v>0</v>
      </c>
      <c r="Z25" s="1">
        <f t="shared" si="6"/>
        <v>0</v>
      </c>
      <c r="AA25" s="1">
        <f t="shared" si="7"/>
        <v>0</v>
      </c>
      <c r="AB25" s="1" t="str">
        <f t="shared" si="9"/>
        <v/>
      </c>
    </row>
    <row r="26" spans="2:28" ht="144" customHeight="1">
      <c r="C26" s="45">
        <v>16</v>
      </c>
      <c r="D26" s="223" t="s">
        <v>45</v>
      </c>
      <c r="E26" s="224"/>
      <c r="F26" s="45" t="s">
        <v>1146</v>
      </c>
      <c r="G26" s="220" t="s">
        <v>101</v>
      </c>
      <c r="H26" s="221"/>
      <c r="I26" s="221"/>
      <c r="J26" s="221"/>
      <c r="K26" s="222"/>
      <c r="L26" s="62"/>
      <c r="M26" s="62"/>
      <c r="N26" s="62"/>
      <c r="O26" s="63">
        <v>3</v>
      </c>
      <c r="P26" s="63">
        <v>2</v>
      </c>
      <c r="S26" s="1">
        <f t="shared" si="8"/>
        <v>0</v>
      </c>
      <c r="T26" s="1">
        <f t="shared" ref="T26:T31" si="10">IF(AND(OR($M26="x",$N26="x"),$O26=2,$P26=3),1,0)</f>
        <v>0</v>
      </c>
      <c r="U26" s="1">
        <f t="shared" ref="U26:U31" si="11">IF(AND(OR($M26="x",$N26="x"),$O26=3,$P26=3),1,0)</f>
        <v>0</v>
      </c>
      <c r="V26" s="1">
        <f t="shared" ref="V26:V31" si="12">IF(AND(OR($M26="x",$N26="x"),$O26=1,$P26=2),1,0)</f>
        <v>0</v>
      </c>
      <c r="W26" s="1">
        <f t="shared" ref="W26:W31" si="13">IF(AND(OR($M26="x",$N26="x"),$O26=2,$P26=2),1,0)</f>
        <v>0</v>
      </c>
      <c r="X26" s="1">
        <f t="shared" ref="X26:X31" si="14">IF(AND(OR($M26="x",$N26="x"),$O26=3,$P26=2),1,0)</f>
        <v>0</v>
      </c>
      <c r="Y26" s="1">
        <f t="shared" ref="Y26:Y31" si="15">IF(AND(OR($M26="x",$N26="x"),$O26=1,$P26=1),1,0)</f>
        <v>0</v>
      </c>
      <c r="Z26" s="1">
        <f t="shared" ref="Z26:Z31" si="16">IF(AND(OR($M26="x",$N26="x"),$O26=2,$P26=1),1,0)</f>
        <v>0</v>
      </c>
      <c r="AA26" s="1">
        <f t="shared" ref="AA26:AA31" si="17">IF(AND(OR($M26="x",$N26="x"),$O26=3,$P26=1),1,0)</f>
        <v>0</v>
      </c>
      <c r="AB26" s="1" t="str">
        <f t="shared" ref="AB26:AB32" si="18">IF(OR(M26="X",N26="X"),_xlfn.CONCAT(F26,";"),"")</f>
        <v/>
      </c>
    </row>
    <row r="27" spans="2:28" ht="202.5" customHeight="1">
      <c r="C27" s="131" t="s">
        <v>178</v>
      </c>
      <c r="D27" s="286" t="s">
        <v>179</v>
      </c>
      <c r="E27" s="286"/>
      <c r="F27" s="131" t="s">
        <v>180</v>
      </c>
      <c r="G27" s="282" t="s">
        <v>181</v>
      </c>
      <c r="H27" s="283"/>
      <c r="I27" s="283"/>
      <c r="J27" s="283"/>
      <c r="K27" s="284"/>
      <c r="L27" s="62"/>
      <c r="M27" s="62"/>
      <c r="N27" s="62"/>
      <c r="O27" s="63">
        <v>1</v>
      </c>
      <c r="P27" s="63">
        <v>2</v>
      </c>
      <c r="S27" s="1">
        <f t="shared" si="8"/>
        <v>0</v>
      </c>
      <c r="T27" s="1">
        <f t="shared" si="10"/>
        <v>0</v>
      </c>
      <c r="U27" s="1">
        <f t="shared" si="11"/>
        <v>0</v>
      </c>
      <c r="V27" s="1">
        <f t="shared" si="12"/>
        <v>0</v>
      </c>
      <c r="W27" s="1">
        <f t="shared" si="13"/>
        <v>0</v>
      </c>
      <c r="X27" s="1">
        <f t="shared" si="14"/>
        <v>0</v>
      </c>
      <c r="Y27" s="1">
        <f t="shared" si="15"/>
        <v>0</v>
      </c>
      <c r="Z27" s="1">
        <f t="shared" si="16"/>
        <v>0</v>
      </c>
      <c r="AA27" s="1">
        <f t="shared" si="17"/>
        <v>0</v>
      </c>
      <c r="AB27" s="1" t="str">
        <f t="shared" si="18"/>
        <v/>
      </c>
    </row>
    <row r="28" spans="2:28" ht="195" customHeight="1">
      <c r="C28" s="131" t="s">
        <v>178</v>
      </c>
      <c r="D28" s="286" t="s">
        <v>179</v>
      </c>
      <c r="E28" s="286"/>
      <c r="F28" s="131" t="s">
        <v>182</v>
      </c>
      <c r="G28" s="282" t="s">
        <v>183</v>
      </c>
      <c r="H28" s="283"/>
      <c r="I28" s="283"/>
      <c r="J28" s="283"/>
      <c r="K28" s="284"/>
      <c r="L28" s="62"/>
      <c r="M28" s="62"/>
      <c r="N28" s="62"/>
      <c r="O28" s="63">
        <v>2</v>
      </c>
      <c r="P28" s="63">
        <v>3</v>
      </c>
      <c r="S28" s="1">
        <f t="shared" si="8"/>
        <v>0</v>
      </c>
      <c r="T28" s="1">
        <f t="shared" si="10"/>
        <v>0</v>
      </c>
      <c r="U28" s="1">
        <f t="shared" si="11"/>
        <v>0</v>
      </c>
      <c r="V28" s="1">
        <f t="shared" si="12"/>
        <v>0</v>
      </c>
      <c r="W28" s="1">
        <f t="shared" si="13"/>
        <v>0</v>
      </c>
      <c r="X28" s="1">
        <f t="shared" si="14"/>
        <v>0</v>
      </c>
      <c r="Y28" s="1">
        <f t="shared" si="15"/>
        <v>0</v>
      </c>
      <c r="Z28" s="1">
        <f t="shared" si="16"/>
        <v>0</v>
      </c>
      <c r="AA28" s="1">
        <f t="shared" si="17"/>
        <v>0</v>
      </c>
      <c r="AB28" s="1" t="str">
        <f t="shared" ref="AB28" si="19">IF(OR(M28="X",N28="X"),_xlfn.CONCAT(F28,";"),"")</f>
        <v/>
      </c>
    </row>
    <row r="29" spans="2:28" ht="110.25" customHeight="1">
      <c r="C29" s="45" t="s">
        <v>184</v>
      </c>
      <c r="D29" s="223" t="s">
        <v>185</v>
      </c>
      <c r="E29" s="224"/>
      <c r="F29" s="45" t="s">
        <v>186</v>
      </c>
      <c r="G29" s="220" t="s">
        <v>187</v>
      </c>
      <c r="H29" s="221"/>
      <c r="I29" s="221"/>
      <c r="J29" s="221"/>
      <c r="K29" s="221"/>
      <c r="L29" s="62"/>
      <c r="M29" s="62"/>
      <c r="N29" s="62"/>
      <c r="O29" s="63">
        <v>2</v>
      </c>
      <c r="P29" s="63">
        <v>2</v>
      </c>
      <c r="S29" s="1">
        <f t="shared" si="8"/>
        <v>0</v>
      </c>
      <c r="T29" s="1">
        <f t="shared" si="10"/>
        <v>0</v>
      </c>
      <c r="U29" s="1">
        <f t="shared" si="11"/>
        <v>0</v>
      </c>
      <c r="V29" s="1">
        <f t="shared" si="12"/>
        <v>0</v>
      </c>
      <c r="W29" s="1">
        <f t="shared" si="13"/>
        <v>0</v>
      </c>
      <c r="X29" s="1">
        <f t="shared" si="14"/>
        <v>0</v>
      </c>
      <c r="Y29" s="1">
        <f t="shared" si="15"/>
        <v>0</v>
      </c>
      <c r="Z29" s="1">
        <f t="shared" si="16"/>
        <v>0</v>
      </c>
      <c r="AA29" s="1">
        <f t="shared" si="17"/>
        <v>0</v>
      </c>
      <c r="AB29" s="1" t="str">
        <f t="shared" si="18"/>
        <v/>
      </c>
    </row>
    <row r="30" spans="2:28" ht="120.75" customHeight="1">
      <c r="C30" s="45" t="s">
        <v>188</v>
      </c>
      <c r="D30" s="500" t="s">
        <v>189</v>
      </c>
      <c r="E30" s="500"/>
      <c r="F30" s="45" t="s">
        <v>190</v>
      </c>
      <c r="G30" s="220" t="s">
        <v>191</v>
      </c>
      <c r="H30" s="221"/>
      <c r="I30" s="221"/>
      <c r="J30" s="221"/>
      <c r="K30" s="222"/>
      <c r="L30" s="62"/>
      <c r="M30" s="62"/>
      <c r="N30" s="62"/>
      <c r="O30" s="63">
        <v>2</v>
      </c>
      <c r="P30" s="63">
        <v>2</v>
      </c>
      <c r="S30" s="1">
        <f t="shared" si="8"/>
        <v>0</v>
      </c>
      <c r="T30" s="1">
        <f t="shared" si="10"/>
        <v>0</v>
      </c>
      <c r="U30" s="1">
        <f t="shared" si="11"/>
        <v>0</v>
      </c>
      <c r="V30" s="1">
        <f t="shared" si="12"/>
        <v>0</v>
      </c>
      <c r="W30" s="1">
        <f t="shared" si="13"/>
        <v>0</v>
      </c>
      <c r="X30" s="1">
        <f t="shared" si="14"/>
        <v>0</v>
      </c>
      <c r="Y30" s="1">
        <f t="shared" si="15"/>
        <v>0</v>
      </c>
      <c r="Z30" s="1">
        <f t="shared" si="16"/>
        <v>0</v>
      </c>
      <c r="AA30" s="1">
        <f t="shared" si="17"/>
        <v>0</v>
      </c>
      <c r="AB30" s="1" t="str">
        <f t="shared" si="18"/>
        <v/>
      </c>
    </row>
    <row r="31" spans="2:28" ht="129.75" customHeight="1">
      <c r="B31" s="51"/>
      <c r="C31" s="32" t="s">
        <v>192</v>
      </c>
      <c r="D31" s="270" t="s">
        <v>193</v>
      </c>
      <c r="E31" s="270"/>
      <c r="F31" s="32" t="s">
        <v>194</v>
      </c>
      <c r="G31" s="271" t="s">
        <v>195</v>
      </c>
      <c r="H31" s="271"/>
      <c r="I31" s="271"/>
      <c r="J31" s="271"/>
      <c r="K31" s="271"/>
      <c r="L31" s="62"/>
      <c r="M31" s="62"/>
      <c r="N31" s="62"/>
      <c r="O31" s="63">
        <v>2</v>
      </c>
      <c r="P31" s="64">
        <v>2</v>
      </c>
      <c r="Q31" s="3"/>
      <c r="S31" s="34">
        <f t="shared" si="8"/>
        <v>0</v>
      </c>
      <c r="T31" s="34">
        <f t="shared" si="10"/>
        <v>0</v>
      </c>
      <c r="U31" s="34">
        <f t="shared" si="11"/>
        <v>0</v>
      </c>
      <c r="V31" s="34">
        <f t="shared" si="12"/>
        <v>0</v>
      </c>
      <c r="W31" s="34">
        <f t="shared" si="13"/>
        <v>0</v>
      </c>
      <c r="X31" s="34">
        <f t="shared" si="14"/>
        <v>0</v>
      </c>
      <c r="Y31" s="34">
        <f t="shared" si="15"/>
        <v>0</v>
      </c>
      <c r="Z31" s="34">
        <f t="shared" si="16"/>
        <v>0</v>
      </c>
      <c r="AA31" s="34">
        <f t="shared" si="17"/>
        <v>0</v>
      </c>
      <c r="AB31" s="1" t="str">
        <f t="shared" si="18"/>
        <v/>
      </c>
    </row>
    <row r="32" spans="2:28" ht="241.5" customHeight="1">
      <c r="C32" s="45" t="s">
        <v>196</v>
      </c>
      <c r="D32" s="338" t="s">
        <v>197</v>
      </c>
      <c r="E32" s="339"/>
      <c r="F32" s="45" t="s">
        <v>198</v>
      </c>
      <c r="G32" s="282" t="s">
        <v>199</v>
      </c>
      <c r="H32" s="283"/>
      <c r="I32" s="283"/>
      <c r="J32" s="283"/>
      <c r="K32" s="284"/>
      <c r="L32" s="62"/>
      <c r="M32" s="62"/>
      <c r="N32" s="62"/>
      <c r="O32" s="64">
        <v>3</v>
      </c>
      <c r="P32" s="64">
        <v>1</v>
      </c>
      <c r="S32" s="1">
        <f>IF(AND(OR($M32="x",$N32="x"),$O32=1,$P32=3),1,0)</f>
        <v>0</v>
      </c>
      <c r="T32" s="1">
        <f>IF(AND(OR($M32="x",$N32="x"),$O32=2,$P32=3),1,0)</f>
        <v>0</v>
      </c>
      <c r="U32" s="1">
        <f>IF(AND(OR($M32="x",$N32="x"),$O32=3,$P32=3),1,0)</f>
        <v>0</v>
      </c>
      <c r="V32" s="1">
        <f>IF(AND(OR($M32="x",$N32="x"),$O32=1,$P32=2),1,0)</f>
        <v>0</v>
      </c>
      <c r="W32" s="1">
        <f>IF(AND(OR($M32="x",$N32="x"),$O32=2,$P32=2),1,0)</f>
        <v>0</v>
      </c>
      <c r="X32" s="1">
        <f>IF(AND(OR($M32="x",$N32="x"),$O32=3,$P32=2),1,0)</f>
        <v>0</v>
      </c>
      <c r="Y32" s="1">
        <f>IF(AND(OR($M32="x",$N32="x"),$O32=1,$P32=1),1,0)</f>
        <v>0</v>
      </c>
      <c r="Z32" s="1">
        <f>IF(AND(OR($M32="x",$N32="x"),$O32=2,$P32=1),1,0)</f>
        <v>0</v>
      </c>
      <c r="AA32" s="1">
        <f>IF(AND(OR($M32="x",$N32="x"),$O32=3,$P32=1),1,0)</f>
        <v>0</v>
      </c>
      <c r="AB32" s="1" t="str">
        <f t="shared" si="18"/>
        <v/>
      </c>
    </row>
    <row r="33" spans="1:28" ht="15" customHeight="1">
      <c r="C33" s="129"/>
      <c r="D33" s="129"/>
      <c r="E33" s="129"/>
      <c r="F33" s="129"/>
      <c r="G33" s="129"/>
      <c r="H33" s="129"/>
      <c r="I33" s="129"/>
      <c r="J33" s="129"/>
      <c r="K33" s="129"/>
      <c r="L33" s="129"/>
      <c r="M33" s="129"/>
      <c r="N33" s="129"/>
      <c r="O33" s="129"/>
      <c r="P33" s="129"/>
    </row>
    <row r="34" spans="1:28" s="206" customFormat="1" ht="56.25" customHeight="1">
      <c r="B34" s="207"/>
      <c r="C34" s="285" t="s">
        <v>272</v>
      </c>
      <c r="D34" s="285"/>
      <c r="E34" s="285"/>
      <c r="F34" s="285"/>
      <c r="G34" s="285"/>
      <c r="H34" s="285"/>
      <c r="I34" s="285"/>
      <c r="J34" s="285"/>
      <c r="K34" s="285"/>
      <c r="L34" s="285"/>
      <c r="M34" s="285"/>
      <c r="N34" s="285"/>
      <c r="O34" s="285"/>
      <c r="P34" s="285"/>
    </row>
    <row r="35" spans="1:28" s="209" customFormat="1" ht="264.75" customHeight="1">
      <c r="A35" s="208"/>
      <c r="B35" s="207"/>
      <c r="C35" s="238" t="s">
        <v>273</v>
      </c>
      <c r="D35" s="238"/>
      <c r="E35" s="238"/>
      <c r="F35" s="238"/>
      <c r="G35" s="238"/>
      <c r="H35" s="238"/>
      <c r="I35" s="238"/>
      <c r="J35" s="238"/>
      <c r="K35" s="238"/>
      <c r="L35" s="238"/>
      <c r="M35" s="238"/>
      <c r="N35" s="238"/>
      <c r="O35" s="238"/>
      <c r="P35" s="238"/>
      <c r="Q35" s="206"/>
    </row>
    <row r="36" spans="1:28" s="209" customFormat="1" ht="64.5" customHeight="1" thickBot="1">
      <c r="A36" s="208"/>
      <c r="B36" s="207"/>
      <c r="C36" s="238" t="s">
        <v>274</v>
      </c>
      <c r="D36" s="238"/>
      <c r="E36" s="238"/>
      <c r="F36" s="238"/>
      <c r="G36" s="238"/>
      <c r="H36" s="238"/>
      <c r="I36" s="238"/>
      <c r="J36" s="238"/>
      <c r="K36" s="238"/>
      <c r="L36" s="238"/>
      <c r="M36" s="238"/>
      <c r="N36" s="238"/>
      <c r="O36" s="238"/>
      <c r="P36" s="238"/>
      <c r="Q36" s="206"/>
    </row>
    <row r="37" spans="1:28" s="209" customFormat="1" ht="48" customHeight="1">
      <c r="A37" s="208"/>
      <c r="B37" s="207"/>
      <c r="C37" s="352" t="s">
        <v>275</v>
      </c>
      <c r="D37" s="353"/>
      <c r="E37" s="353"/>
      <c r="F37" s="353" t="s">
        <v>276</v>
      </c>
      <c r="G37" s="353"/>
      <c r="H37" s="353"/>
      <c r="I37" s="353"/>
      <c r="J37" s="353"/>
      <c r="K37" s="353"/>
      <c r="L37" s="353"/>
      <c r="M37" s="353" t="s">
        <v>277</v>
      </c>
      <c r="N37" s="353"/>
      <c r="O37" s="353"/>
      <c r="P37" s="368"/>
      <c r="Q37" s="206"/>
    </row>
    <row r="38" spans="1:28" s="209" customFormat="1" ht="71.25" customHeight="1">
      <c r="A38" s="208"/>
      <c r="B38" s="207"/>
      <c r="C38" s="354" t="s">
        <v>278</v>
      </c>
      <c r="D38" s="355"/>
      <c r="E38" s="355"/>
      <c r="F38" s="358" t="s">
        <v>279</v>
      </c>
      <c r="G38" s="358"/>
      <c r="H38" s="358"/>
      <c r="I38" s="358"/>
      <c r="J38" s="358"/>
      <c r="K38" s="358"/>
      <c r="L38" s="358"/>
      <c r="M38" s="358" t="s">
        <v>280</v>
      </c>
      <c r="N38" s="358"/>
      <c r="O38" s="358"/>
      <c r="P38" s="360"/>
      <c r="Q38" s="206"/>
    </row>
    <row r="39" spans="1:28" s="209" customFormat="1" ht="113.25" customHeight="1">
      <c r="A39" s="208"/>
      <c r="B39" s="207"/>
      <c r="C39" s="354" t="s">
        <v>281</v>
      </c>
      <c r="D39" s="355"/>
      <c r="E39" s="355"/>
      <c r="F39" s="358" t="s">
        <v>282</v>
      </c>
      <c r="G39" s="358"/>
      <c r="H39" s="358"/>
      <c r="I39" s="358"/>
      <c r="J39" s="358"/>
      <c r="K39" s="358"/>
      <c r="L39" s="358"/>
      <c r="M39" s="358" t="s">
        <v>280</v>
      </c>
      <c r="N39" s="358"/>
      <c r="O39" s="358"/>
      <c r="P39" s="360"/>
      <c r="Q39" s="206"/>
    </row>
    <row r="40" spans="1:28" s="209" customFormat="1" ht="100.5" customHeight="1" thickBot="1">
      <c r="A40" s="208"/>
      <c r="B40" s="207"/>
      <c r="C40" s="356" t="s">
        <v>283</v>
      </c>
      <c r="D40" s="357"/>
      <c r="E40" s="357"/>
      <c r="F40" s="359" t="s">
        <v>284</v>
      </c>
      <c r="G40" s="359"/>
      <c r="H40" s="359"/>
      <c r="I40" s="359"/>
      <c r="J40" s="359"/>
      <c r="K40" s="359"/>
      <c r="L40" s="359"/>
      <c r="M40" s="359" t="s">
        <v>285</v>
      </c>
      <c r="N40" s="359"/>
      <c r="O40" s="359"/>
      <c r="P40" s="361"/>
      <c r="Q40" s="206"/>
    </row>
    <row r="41" spans="1:28" s="209" customFormat="1" ht="32.25" customHeight="1">
      <c r="A41" s="208"/>
      <c r="B41" s="207"/>
      <c r="C41" s="337" t="s">
        <v>286</v>
      </c>
      <c r="D41" s="337"/>
      <c r="E41" s="337"/>
      <c r="F41" s="337"/>
      <c r="G41" s="337"/>
      <c r="H41" s="337"/>
      <c r="I41" s="337"/>
      <c r="J41" s="337"/>
      <c r="K41" s="337"/>
      <c r="L41" s="337"/>
      <c r="M41" s="337"/>
      <c r="N41" s="337"/>
      <c r="O41" s="337"/>
      <c r="P41" s="337"/>
      <c r="Q41" s="206"/>
    </row>
    <row r="42" spans="1:28" s="209" customFormat="1" ht="139.5" customHeight="1">
      <c r="A42" s="208"/>
      <c r="B42" s="207"/>
      <c r="C42" s="238" t="s">
        <v>287</v>
      </c>
      <c r="D42" s="238"/>
      <c r="E42" s="238"/>
      <c r="F42" s="238"/>
      <c r="G42" s="238"/>
      <c r="H42" s="238"/>
      <c r="I42" s="238"/>
      <c r="J42" s="238"/>
      <c r="K42" s="238"/>
      <c r="L42" s="238"/>
      <c r="M42" s="238"/>
      <c r="N42" s="238"/>
      <c r="O42" s="238"/>
      <c r="P42" s="238"/>
      <c r="Q42" s="206"/>
    </row>
    <row r="43" spans="1:28" s="3" customFormat="1" ht="13.5" customHeight="1">
      <c r="A43" s="1"/>
      <c r="B43" s="15"/>
      <c r="C43" s="122"/>
      <c r="D43" s="122"/>
      <c r="E43" s="122"/>
      <c r="F43" s="122"/>
      <c r="G43" s="123"/>
      <c r="H43" s="123"/>
      <c r="I43" s="123"/>
      <c r="J43" s="123"/>
      <c r="K43" s="123"/>
      <c r="L43" s="123"/>
      <c r="M43" s="123"/>
      <c r="N43" s="123"/>
      <c r="O43" s="124"/>
      <c r="P43" s="124"/>
      <c r="Q43" s="15"/>
      <c r="S43" s="1"/>
      <c r="T43" s="1"/>
      <c r="U43" s="1"/>
      <c r="V43" s="1"/>
      <c r="W43" s="1"/>
      <c r="X43" s="1"/>
      <c r="Y43" s="1"/>
      <c r="Z43" s="1"/>
      <c r="AA43" s="1"/>
      <c r="AB43" s="1"/>
    </row>
    <row r="44" spans="1:28" ht="27" customHeight="1">
      <c r="C44" s="112"/>
      <c r="D44" s="112"/>
      <c r="E44" s="112"/>
      <c r="F44" s="112"/>
      <c r="G44" s="485"/>
      <c r="H44" s="486"/>
      <c r="I44" s="475" t="s">
        <v>288</v>
      </c>
      <c r="J44" s="476"/>
      <c r="K44" s="476"/>
      <c r="L44" s="476"/>
      <c r="M44" s="476"/>
      <c r="N44" s="477"/>
      <c r="O44" s="125"/>
      <c r="P44" s="112"/>
    </row>
    <row r="45" spans="1:28" ht="27" customHeight="1">
      <c r="C45" s="112"/>
      <c r="D45" s="112"/>
      <c r="E45" s="112"/>
      <c r="F45" s="112"/>
      <c r="G45" s="487"/>
      <c r="H45" s="488"/>
      <c r="I45" s="466" t="s">
        <v>289</v>
      </c>
      <c r="J45" s="467"/>
      <c r="K45" s="466" t="s">
        <v>290</v>
      </c>
      <c r="L45" s="467"/>
      <c r="M45" s="466" t="s">
        <v>291</v>
      </c>
      <c r="N45" s="467"/>
      <c r="O45" s="126"/>
      <c r="P45" s="112"/>
    </row>
    <row r="46" spans="1:28" ht="27" customHeight="1">
      <c r="C46" s="112"/>
      <c r="D46" s="112"/>
      <c r="E46" s="112"/>
      <c r="F46" s="112"/>
      <c r="G46" s="478" t="s">
        <v>292</v>
      </c>
      <c r="H46" s="128" t="s">
        <v>293</v>
      </c>
      <c r="I46" s="481">
        <f>SUM(S18:S32)</f>
        <v>0</v>
      </c>
      <c r="J46" s="482"/>
      <c r="K46" s="481">
        <f>SUM(T18:T32)</f>
        <v>0</v>
      </c>
      <c r="L46" s="482"/>
      <c r="M46" s="481">
        <f>SUM(U18:U32)</f>
        <v>0</v>
      </c>
      <c r="N46" s="482"/>
      <c r="O46" s="112"/>
      <c r="P46" s="112"/>
    </row>
    <row r="47" spans="1:28" ht="27" customHeight="1">
      <c r="C47" s="112"/>
      <c r="D47" s="112"/>
      <c r="E47" s="112"/>
      <c r="F47" s="112"/>
      <c r="G47" s="479"/>
      <c r="H47" s="128" t="s">
        <v>294</v>
      </c>
      <c r="I47" s="489">
        <f>SUM(V18:V32)</f>
        <v>0</v>
      </c>
      <c r="J47" s="490"/>
      <c r="K47" s="491">
        <f>SUM(W18:W32)</f>
        <v>0</v>
      </c>
      <c r="L47" s="492"/>
      <c r="M47" s="491">
        <f>SUM(X18:X32)</f>
        <v>0</v>
      </c>
      <c r="N47" s="492"/>
      <c r="O47" s="112"/>
      <c r="P47" s="112"/>
    </row>
    <row r="48" spans="1:28" ht="27" customHeight="1">
      <c r="C48" s="112"/>
      <c r="D48" s="112"/>
      <c r="E48" s="112"/>
      <c r="F48" s="112"/>
      <c r="G48" s="480"/>
      <c r="H48" s="128" t="s">
        <v>295</v>
      </c>
      <c r="I48" s="489">
        <f>SUM(Y18:Y32)</f>
        <v>0</v>
      </c>
      <c r="J48" s="490"/>
      <c r="K48" s="489">
        <f>SUM(Z18:Z32)</f>
        <v>0</v>
      </c>
      <c r="L48" s="490"/>
      <c r="M48" s="491">
        <f>SUM(AA18:AA32)</f>
        <v>0</v>
      </c>
      <c r="N48" s="492"/>
      <c r="O48" s="112"/>
      <c r="P48" s="112"/>
    </row>
    <row r="49" spans="1:18" ht="56.25" customHeight="1">
      <c r="C49" s="112"/>
      <c r="D49" s="112"/>
      <c r="E49" s="112"/>
      <c r="F49" s="112"/>
      <c r="G49" s="464" t="s">
        <v>296</v>
      </c>
      <c r="H49" s="464"/>
      <c r="I49" s="464"/>
      <c r="J49" s="464"/>
      <c r="K49" s="464"/>
      <c r="L49" s="464"/>
      <c r="M49" s="464"/>
      <c r="N49" s="125">
        <f>SUM(I46:N48)</f>
        <v>0</v>
      </c>
      <c r="O49" s="112"/>
      <c r="P49" s="112"/>
    </row>
    <row r="50" spans="1:18" s="3" customFormat="1" ht="84" customHeight="1">
      <c r="A50" s="16"/>
      <c r="B50" s="49"/>
      <c r="C50" s="249" t="s">
        <v>297</v>
      </c>
      <c r="D50" s="249"/>
      <c r="E50" s="249"/>
      <c r="F50" s="249"/>
      <c r="G50" s="249"/>
      <c r="H50" s="249"/>
      <c r="I50" s="249"/>
      <c r="J50" s="249"/>
      <c r="K50" s="249"/>
      <c r="L50" s="249"/>
      <c r="M50" s="249"/>
      <c r="N50" s="249"/>
      <c r="O50" s="249"/>
      <c r="P50" s="249"/>
      <c r="Q50" s="1"/>
    </row>
    <row r="51" spans="1:18" ht="21" customHeight="1">
      <c r="B51" s="49"/>
      <c r="C51" s="454"/>
      <c r="D51" s="455"/>
      <c r="E51" s="455"/>
      <c r="F51" s="455"/>
      <c r="G51" s="455"/>
      <c r="H51" s="455"/>
      <c r="I51" s="455"/>
      <c r="J51" s="455"/>
      <c r="K51" s="455"/>
      <c r="L51" s="455"/>
      <c r="M51" s="455"/>
      <c r="N51" s="455"/>
      <c r="O51" s="455"/>
      <c r="P51" s="456"/>
      <c r="Q51" s="48"/>
      <c r="R51" s="48"/>
    </row>
    <row r="52" spans="1:18" ht="21" customHeight="1">
      <c r="B52" s="49"/>
      <c r="C52" s="457"/>
      <c r="D52" s="458"/>
      <c r="E52" s="458"/>
      <c r="F52" s="458"/>
      <c r="G52" s="458"/>
      <c r="H52" s="458"/>
      <c r="I52" s="458"/>
      <c r="J52" s="458"/>
      <c r="K52" s="458"/>
      <c r="L52" s="458"/>
      <c r="M52" s="458"/>
      <c r="N52" s="458"/>
      <c r="O52" s="458"/>
      <c r="P52" s="459"/>
      <c r="Q52" s="48"/>
      <c r="R52" s="48"/>
    </row>
    <row r="53" spans="1:18" ht="21" customHeight="1">
      <c r="B53" s="49"/>
      <c r="C53" s="457"/>
      <c r="D53" s="458"/>
      <c r="E53" s="458"/>
      <c r="F53" s="458"/>
      <c r="G53" s="458"/>
      <c r="H53" s="458"/>
      <c r="I53" s="458"/>
      <c r="J53" s="458"/>
      <c r="K53" s="458"/>
      <c r="L53" s="458"/>
      <c r="M53" s="458"/>
      <c r="N53" s="458"/>
      <c r="O53" s="458"/>
      <c r="P53" s="459"/>
      <c r="Q53" s="48"/>
      <c r="R53" s="48"/>
    </row>
    <row r="54" spans="1:18" ht="21" customHeight="1">
      <c r="B54" s="49"/>
      <c r="C54" s="457"/>
      <c r="D54" s="458"/>
      <c r="E54" s="458"/>
      <c r="F54" s="458"/>
      <c r="G54" s="458"/>
      <c r="H54" s="458"/>
      <c r="I54" s="458"/>
      <c r="J54" s="458"/>
      <c r="K54" s="458"/>
      <c r="L54" s="458"/>
      <c r="M54" s="458"/>
      <c r="N54" s="458"/>
      <c r="O54" s="458"/>
      <c r="P54" s="459"/>
      <c r="Q54" s="48"/>
      <c r="R54" s="48"/>
    </row>
    <row r="55" spans="1:18" ht="21" customHeight="1">
      <c r="B55" s="49"/>
      <c r="C55" s="460"/>
      <c r="D55" s="461"/>
      <c r="E55" s="461"/>
      <c r="F55" s="461"/>
      <c r="G55" s="461"/>
      <c r="H55" s="461"/>
      <c r="I55" s="461"/>
      <c r="J55" s="461"/>
      <c r="K55" s="461"/>
      <c r="L55" s="461"/>
      <c r="M55" s="461"/>
      <c r="N55" s="461"/>
      <c r="O55" s="461"/>
      <c r="P55" s="462"/>
      <c r="Q55" s="48"/>
      <c r="R55" s="48"/>
    </row>
    <row r="56" spans="1:18" ht="21.75" customHeight="1">
      <c r="B56" s="49"/>
      <c r="C56" s="112"/>
      <c r="D56" s="112"/>
      <c r="E56" s="112"/>
      <c r="F56" s="112"/>
      <c r="G56" s="112"/>
      <c r="H56" s="112"/>
      <c r="I56" s="112"/>
      <c r="J56" s="112"/>
      <c r="K56" s="112"/>
      <c r="L56" s="112"/>
      <c r="M56" s="112"/>
      <c r="N56" s="112"/>
      <c r="O56" s="112"/>
      <c r="P56" s="112"/>
      <c r="Q56" s="48"/>
      <c r="R56" s="48"/>
    </row>
    <row r="57" spans="1:18" ht="57.75" customHeight="1">
      <c r="B57" s="49"/>
      <c r="C57" s="249" t="s">
        <v>298</v>
      </c>
      <c r="D57" s="249"/>
      <c r="E57" s="249"/>
      <c r="F57" s="249"/>
      <c r="G57" s="249"/>
      <c r="H57" s="249"/>
      <c r="I57" s="249"/>
      <c r="J57" s="249"/>
      <c r="K57" s="249"/>
      <c r="L57" s="249"/>
      <c r="M57" s="249"/>
      <c r="N57" s="249"/>
      <c r="O57" s="249"/>
      <c r="P57" s="249"/>
      <c r="Q57" s="48"/>
      <c r="R57" s="48"/>
    </row>
    <row r="58" spans="1:18" ht="21" customHeight="1">
      <c r="B58" s="49"/>
      <c r="C58" s="454"/>
      <c r="D58" s="455"/>
      <c r="E58" s="455"/>
      <c r="F58" s="455"/>
      <c r="G58" s="455"/>
      <c r="H58" s="455"/>
      <c r="I58" s="455"/>
      <c r="J58" s="455"/>
      <c r="K58" s="455"/>
      <c r="L58" s="455"/>
      <c r="M58" s="455"/>
      <c r="N58" s="455"/>
      <c r="O58" s="455"/>
      <c r="P58" s="456"/>
      <c r="Q58" s="48"/>
      <c r="R58" s="48"/>
    </row>
    <row r="59" spans="1:18" ht="21" customHeight="1">
      <c r="B59" s="49"/>
      <c r="C59" s="457"/>
      <c r="D59" s="458"/>
      <c r="E59" s="458"/>
      <c r="F59" s="458"/>
      <c r="G59" s="458"/>
      <c r="H59" s="458"/>
      <c r="I59" s="458"/>
      <c r="J59" s="458"/>
      <c r="K59" s="458"/>
      <c r="L59" s="458"/>
      <c r="M59" s="458"/>
      <c r="N59" s="458"/>
      <c r="O59" s="458"/>
      <c r="P59" s="459"/>
      <c r="Q59" s="48"/>
      <c r="R59" s="48"/>
    </row>
    <row r="60" spans="1:18" ht="21" customHeight="1">
      <c r="B60" s="49"/>
      <c r="C60" s="457"/>
      <c r="D60" s="458"/>
      <c r="E60" s="458"/>
      <c r="F60" s="458"/>
      <c r="G60" s="458"/>
      <c r="H60" s="458"/>
      <c r="I60" s="458"/>
      <c r="J60" s="458"/>
      <c r="K60" s="458"/>
      <c r="L60" s="458"/>
      <c r="M60" s="458"/>
      <c r="N60" s="458"/>
      <c r="O60" s="458"/>
      <c r="P60" s="459"/>
      <c r="Q60" s="48"/>
      <c r="R60" s="48"/>
    </row>
    <row r="61" spans="1:18" ht="21" customHeight="1">
      <c r="B61" s="49"/>
      <c r="C61" s="457"/>
      <c r="D61" s="458"/>
      <c r="E61" s="458"/>
      <c r="F61" s="458"/>
      <c r="G61" s="458"/>
      <c r="H61" s="458"/>
      <c r="I61" s="458"/>
      <c r="J61" s="458"/>
      <c r="K61" s="458"/>
      <c r="L61" s="458"/>
      <c r="M61" s="458"/>
      <c r="N61" s="458"/>
      <c r="O61" s="458"/>
      <c r="P61" s="459"/>
      <c r="Q61" s="48"/>
      <c r="R61" s="48"/>
    </row>
    <row r="62" spans="1:18" ht="21" customHeight="1">
      <c r="B62" s="49"/>
      <c r="C62" s="460"/>
      <c r="D62" s="461"/>
      <c r="E62" s="461"/>
      <c r="F62" s="461"/>
      <c r="G62" s="461"/>
      <c r="H62" s="461"/>
      <c r="I62" s="461"/>
      <c r="J62" s="461"/>
      <c r="K62" s="461"/>
      <c r="L62" s="461"/>
      <c r="M62" s="461"/>
      <c r="N62" s="461"/>
      <c r="O62" s="461"/>
      <c r="P62" s="462"/>
      <c r="Q62" s="48"/>
      <c r="R62" s="48"/>
    </row>
    <row r="63" spans="1:18" ht="22.5" customHeight="1">
      <c r="B63" s="49"/>
      <c r="C63" s="112"/>
      <c r="D63" s="112"/>
      <c r="E63" s="112"/>
      <c r="F63" s="112"/>
      <c r="G63" s="112"/>
      <c r="H63" s="112"/>
      <c r="I63" s="112"/>
      <c r="J63" s="112"/>
      <c r="K63" s="112"/>
      <c r="L63" s="112"/>
      <c r="M63" s="112"/>
      <c r="N63" s="112"/>
      <c r="O63" s="112"/>
      <c r="P63" s="112"/>
      <c r="Q63" s="48"/>
      <c r="R63" s="48"/>
    </row>
    <row r="64" spans="1:18" ht="99" customHeight="1">
      <c r="B64" s="49"/>
      <c r="C64" s="249" t="s">
        <v>299</v>
      </c>
      <c r="D64" s="249"/>
      <c r="E64" s="249"/>
      <c r="F64" s="249"/>
      <c r="G64" s="249"/>
      <c r="H64" s="249"/>
      <c r="I64" s="249"/>
      <c r="J64" s="249"/>
      <c r="K64" s="249"/>
      <c r="L64" s="249"/>
      <c r="M64" s="249"/>
      <c r="N64" s="249"/>
      <c r="O64" s="249"/>
      <c r="P64" s="249"/>
    </row>
    <row r="65" spans="1:28" ht="21" customHeight="1">
      <c r="B65" s="49"/>
      <c r="C65" s="454"/>
      <c r="D65" s="455"/>
      <c r="E65" s="455"/>
      <c r="F65" s="455"/>
      <c r="G65" s="455"/>
      <c r="H65" s="455"/>
      <c r="I65" s="455"/>
      <c r="J65" s="455"/>
      <c r="K65" s="455"/>
      <c r="L65" s="455"/>
      <c r="M65" s="455"/>
      <c r="N65" s="455"/>
      <c r="O65" s="455"/>
      <c r="P65" s="456"/>
      <c r="Q65" s="48"/>
      <c r="R65" s="48"/>
    </row>
    <row r="66" spans="1:28" ht="21" customHeight="1">
      <c r="B66" s="49"/>
      <c r="C66" s="457"/>
      <c r="D66" s="458"/>
      <c r="E66" s="458"/>
      <c r="F66" s="458"/>
      <c r="G66" s="458"/>
      <c r="H66" s="458"/>
      <c r="I66" s="458"/>
      <c r="J66" s="458"/>
      <c r="K66" s="458"/>
      <c r="L66" s="458"/>
      <c r="M66" s="458"/>
      <c r="N66" s="458"/>
      <c r="O66" s="458"/>
      <c r="P66" s="459"/>
      <c r="Q66" s="48"/>
      <c r="R66" s="48"/>
    </row>
    <row r="67" spans="1:28" ht="21" customHeight="1">
      <c r="B67" s="49"/>
      <c r="C67" s="457"/>
      <c r="D67" s="458"/>
      <c r="E67" s="458"/>
      <c r="F67" s="458"/>
      <c r="G67" s="458"/>
      <c r="H67" s="458"/>
      <c r="I67" s="458"/>
      <c r="J67" s="458"/>
      <c r="K67" s="458"/>
      <c r="L67" s="458"/>
      <c r="M67" s="458"/>
      <c r="N67" s="458"/>
      <c r="O67" s="458"/>
      <c r="P67" s="459"/>
      <c r="Q67" s="48"/>
      <c r="R67" s="48"/>
    </row>
    <row r="68" spans="1:28" ht="21" customHeight="1">
      <c r="B68" s="49"/>
      <c r="C68" s="457"/>
      <c r="D68" s="458"/>
      <c r="E68" s="458"/>
      <c r="F68" s="458"/>
      <c r="G68" s="458"/>
      <c r="H68" s="458"/>
      <c r="I68" s="458"/>
      <c r="J68" s="458"/>
      <c r="K68" s="458"/>
      <c r="L68" s="458"/>
      <c r="M68" s="458"/>
      <c r="N68" s="458"/>
      <c r="O68" s="458"/>
      <c r="P68" s="459"/>
      <c r="Q68" s="48"/>
      <c r="R68" s="48"/>
    </row>
    <row r="69" spans="1:28" ht="21" customHeight="1">
      <c r="B69" s="49"/>
      <c r="C69" s="460"/>
      <c r="D69" s="461"/>
      <c r="E69" s="461"/>
      <c r="F69" s="461"/>
      <c r="G69" s="461"/>
      <c r="H69" s="461"/>
      <c r="I69" s="461"/>
      <c r="J69" s="461"/>
      <c r="K69" s="461"/>
      <c r="L69" s="461"/>
      <c r="M69" s="461"/>
      <c r="N69" s="461"/>
      <c r="O69" s="461"/>
      <c r="P69" s="462"/>
      <c r="Q69" s="48"/>
      <c r="R69" s="48"/>
    </row>
    <row r="70" spans="1:28" ht="21" customHeight="1">
      <c r="B70" s="49"/>
      <c r="C70" s="216"/>
      <c r="D70" s="216"/>
      <c r="E70" s="216"/>
      <c r="F70" s="216"/>
      <c r="G70" s="216"/>
      <c r="H70" s="216"/>
      <c r="I70" s="216"/>
      <c r="J70" s="216"/>
      <c r="K70" s="216"/>
      <c r="L70" s="216"/>
      <c r="M70" s="216"/>
      <c r="N70" s="216"/>
      <c r="O70" s="216"/>
      <c r="P70" s="216"/>
      <c r="Q70" s="48"/>
      <c r="R70" s="48"/>
    </row>
    <row r="71" spans="1:28">
      <c r="B71" s="50"/>
      <c r="C71" s="463" t="s">
        <v>300</v>
      </c>
      <c r="D71" s="463"/>
      <c r="E71" s="463"/>
      <c r="F71" s="463"/>
      <c r="G71" s="463"/>
      <c r="H71" s="463"/>
      <c r="I71" s="463"/>
      <c r="J71" s="463"/>
      <c r="K71" s="463"/>
      <c r="L71" s="463"/>
      <c r="M71" s="463"/>
      <c r="N71" s="463"/>
      <c r="O71" s="112"/>
      <c r="P71" s="112"/>
      <c r="Q71" s="2"/>
    </row>
    <row r="72" spans="1:28" s="209" customFormat="1" ht="128.25" customHeight="1">
      <c r="A72" s="208"/>
      <c r="B72" s="207"/>
      <c r="C72" s="238" t="s">
        <v>301</v>
      </c>
      <c r="D72" s="238"/>
      <c r="E72" s="238"/>
      <c r="F72" s="238"/>
      <c r="G72" s="238"/>
      <c r="H72" s="238"/>
      <c r="I72" s="238"/>
      <c r="J72" s="238"/>
      <c r="K72" s="238"/>
      <c r="L72" s="238"/>
      <c r="M72" s="238"/>
      <c r="N72" s="238"/>
      <c r="O72" s="238"/>
      <c r="P72" s="238"/>
      <c r="Q72" s="206"/>
    </row>
    <row r="73" spans="1:28" s="209" customFormat="1" ht="75" customHeight="1">
      <c r="A73" s="208"/>
      <c r="B73" s="207"/>
      <c r="C73" s="238" t="s">
        <v>302</v>
      </c>
      <c r="D73" s="238"/>
      <c r="E73" s="238"/>
      <c r="F73" s="238"/>
      <c r="G73" s="238"/>
      <c r="H73" s="238"/>
      <c r="I73" s="238"/>
      <c r="J73" s="238"/>
      <c r="K73" s="238"/>
      <c r="L73" s="238"/>
      <c r="M73" s="238"/>
      <c r="N73" s="238"/>
      <c r="O73" s="238"/>
      <c r="P73" s="238"/>
      <c r="Q73" s="206"/>
    </row>
    <row r="74" spans="1:28" s="209" customFormat="1" ht="273.75" customHeight="1">
      <c r="A74" s="208"/>
      <c r="B74" s="207"/>
      <c r="C74" s="238" t="s">
        <v>303</v>
      </c>
      <c r="D74" s="238"/>
      <c r="E74" s="238"/>
      <c r="F74" s="238"/>
      <c r="G74" s="238"/>
      <c r="H74" s="238"/>
      <c r="I74" s="238"/>
      <c r="J74" s="238"/>
      <c r="K74" s="238"/>
      <c r="L74" s="238"/>
      <c r="M74" s="238"/>
      <c r="N74" s="238"/>
      <c r="O74" s="238"/>
      <c r="P74" s="238"/>
      <c r="Q74" s="206"/>
    </row>
    <row r="75" spans="1:28" s="206" customFormat="1" ht="127.5" customHeight="1">
      <c r="B75" s="207"/>
      <c r="C75" s="238" t="s">
        <v>304</v>
      </c>
      <c r="D75" s="238"/>
      <c r="E75" s="238"/>
      <c r="F75" s="238"/>
      <c r="G75" s="238"/>
      <c r="H75" s="238"/>
      <c r="I75" s="238"/>
      <c r="J75" s="238"/>
      <c r="K75" s="238"/>
      <c r="L75" s="238"/>
      <c r="M75" s="238"/>
      <c r="N75" s="238"/>
      <c r="O75" s="238"/>
      <c r="P75" s="238"/>
      <c r="AB75" s="210"/>
    </row>
    <row r="76" spans="1:28" s="209" customFormat="1" ht="312.75" customHeight="1">
      <c r="A76" s="208"/>
      <c r="B76" s="207"/>
      <c r="C76" s="238" t="s">
        <v>305</v>
      </c>
      <c r="D76" s="238"/>
      <c r="E76" s="238"/>
      <c r="F76" s="238"/>
      <c r="G76" s="238"/>
      <c r="H76" s="238"/>
      <c r="I76" s="238"/>
      <c r="J76" s="238"/>
      <c r="K76" s="238"/>
      <c r="L76" s="238"/>
      <c r="M76" s="238"/>
      <c r="N76" s="238"/>
      <c r="O76" s="238"/>
      <c r="P76" s="238"/>
      <c r="Q76" s="206"/>
    </row>
    <row r="77" spans="1:28" s="206" customFormat="1" ht="157.5" customHeight="1">
      <c r="B77" s="211"/>
      <c r="C77" s="250" t="s">
        <v>306</v>
      </c>
      <c r="D77" s="250"/>
      <c r="E77" s="250"/>
      <c r="F77" s="250"/>
      <c r="G77" s="250"/>
      <c r="H77" s="250"/>
      <c r="I77" s="250"/>
      <c r="J77" s="250"/>
      <c r="K77" s="250"/>
      <c r="L77" s="250"/>
      <c r="M77" s="250"/>
      <c r="N77" s="250"/>
      <c r="O77" s="250"/>
      <c r="P77" s="250"/>
      <c r="Q77" s="209"/>
      <c r="AB77" s="210"/>
    </row>
    <row r="78" spans="1:28" s="206" customFormat="1" ht="260.25" customHeight="1">
      <c r="B78" s="207"/>
      <c r="C78" s="238" t="s">
        <v>307</v>
      </c>
      <c r="D78" s="238"/>
      <c r="E78" s="238"/>
      <c r="F78" s="238"/>
      <c r="G78" s="238"/>
      <c r="H78" s="238"/>
      <c r="I78" s="238"/>
      <c r="J78" s="238"/>
      <c r="K78" s="238"/>
      <c r="L78" s="238"/>
      <c r="M78" s="238"/>
      <c r="N78" s="238"/>
      <c r="O78" s="238"/>
      <c r="P78" s="238"/>
      <c r="AB78" s="210"/>
    </row>
    <row r="79" spans="1:28" s="209" customFormat="1" ht="72" customHeight="1">
      <c r="A79" s="208"/>
      <c r="B79" s="207"/>
      <c r="C79" s="238" t="s">
        <v>308</v>
      </c>
      <c r="D79" s="238"/>
      <c r="E79" s="238"/>
      <c r="F79" s="238"/>
      <c r="G79" s="238"/>
      <c r="H79" s="238"/>
      <c r="I79" s="238"/>
      <c r="J79" s="238"/>
      <c r="K79" s="238"/>
      <c r="L79" s="238"/>
      <c r="M79" s="238"/>
      <c r="N79" s="238"/>
      <c r="O79" s="238"/>
      <c r="P79" s="238"/>
      <c r="Q79" s="206"/>
    </row>
    <row r="80" spans="1:28" s="209" customFormat="1" ht="146.25" customHeight="1">
      <c r="A80" s="208"/>
      <c r="B80" s="207"/>
      <c r="C80" s="238" t="s">
        <v>309</v>
      </c>
      <c r="D80" s="238"/>
      <c r="E80" s="238"/>
      <c r="F80" s="238"/>
      <c r="G80" s="238"/>
      <c r="H80" s="238"/>
      <c r="I80" s="238"/>
      <c r="J80" s="238"/>
      <c r="K80" s="238"/>
      <c r="L80" s="238"/>
      <c r="M80" s="238"/>
      <c r="N80" s="238"/>
      <c r="O80" s="238"/>
      <c r="P80" s="238"/>
      <c r="Q80" s="206"/>
    </row>
    <row r="81" spans="1:17" s="209" customFormat="1" ht="158.25" customHeight="1">
      <c r="A81" s="208"/>
      <c r="B81" s="207"/>
      <c r="C81" s="250" t="s">
        <v>310</v>
      </c>
      <c r="D81" s="250"/>
      <c r="E81" s="250"/>
      <c r="F81" s="250"/>
      <c r="G81" s="250"/>
      <c r="H81" s="250"/>
      <c r="I81" s="250"/>
      <c r="J81" s="250"/>
      <c r="K81" s="250"/>
      <c r="L81" s="250"/>
      <c r="M81" s="250"/>
      <c r="N81" s="250"/>
      <c r="O81" s="250"/>
      <c r="P81" s="250"/>
      <c r="Q81" s="206"/>
    </row>
    <row r="82" spans="1:17" s="206" customFormat="1" ht="183.75" customHeight="1">
      <c r="B82" s="207"/>
      <c r="C82" s="250" t="s">
        <v>311</v>
      </c>
      <c r="D82" s="250"/>
      <c r="E82" s="250"/>
      <c r="F82" s="250"/>
      <c r="G82" s="250"/>
      <c r="H82" s="250"/>
      <c r="I82" s="250"/>
      <c r="J82" s="250"/>
      <c r="K82" s="250"/>
      <c r="L82" s="250"/>
      <c r="M82" s="250"/>
      <c r="N82" s="250"/>
      <c r="O82" s="250"/>
      <c r="P82" s="250"/>
      <c r="Q82" s="212"/>
    </row>
    <row r="83" spans="1:17" s="206" customFormat="1" ht="135" customHeight="1">
      <c r="B83" s="207"/>
      <c r="C83" s="336" t="s">
        <v>312</v>
      </c>
      <c r="D83" s="336"/>
      <c r="E83" s="336"/>
      <c r="F83" s="336"/>
      <c r="G83" s="336"/>
      <c r="H83" s="336"/>
      <c r="I83" s="336"/>
      <c r="J83" s="336"/>
      <c r="K83" s="336"/>
      <c r="L83" s="336"/>
      <c r="M83" s="336"/>
      <c r="N83" s="336"/>
      <c r="O83" s="336"/>
      <c r="P83" s="336"/>
      <c r="Q83" s="212"/>
    </row>
    <row r="84" spans="1:17" s="206" customFormat="1" ht="320.25" customHeight="1">
      <c r="B84" s="207"/>
      <c r="C84" s="250" t="s">
        <v>313</v>
      </c>
      <c r="D84" s="250"/>
      <c r="E84" s="250"/>
      <c r="F84" s="250"/>
      <c r="G84" s="250"/>
      <c r="H84" s="250"/>
      <c r="I84" s="250"/>
      <c r="J84" s="250"/>
      <c r="K84" s="250"/>
      <c r="L84" s="250"/>
      <c r="M84" s="250"/>
      <c r="N84" s="250"/>
      <c r="O84" s="250"/>
      <c r="P84" s="250"/>
      <c r="Q84" s="212"/>
    </row>
    <row r="85" spans="1:17" s="206" customFormat="1" ht="274.5" customHeight="1">
      <c r="B85" s="207"/>
      <c r="C85" s="250" t="s">
        <v>314</v>
      </c>
      <c r="D85" s="250"/>
      <c r="E85" s="250"/>
      <c r="F85" s="250"/>
      <c r="G85" s="250"/>
      <c r="H85" s="250"/>
      <c r="I85" s="250"/>
      <c r="J85" s="250"/>
      <c r="K85" s="250"/>
      <c r="L85" s="250"/>
      <c r="M85" s="250"/>
      <c r="N85" s="250"/>
      <c r="O85" s="250"/>
      <c r="P85" s="250"/>
      <c r="Q85" s="212"/>
    </row>
    <row r="86" spans="1:17" s="159" customFormat="1" ht="84.75" customHeight="1">
      <c r="B86" s="200"/>
      <c r="C86" s="303"/>
      <c r="D86" s="303"/>
      <c r="E86" s="303"/>
      <c r="F86" s="303"/>
      <c r="G86" s="303"/>
      <c r="H86" s="370" t="s">
        <v>315</v>
      </c>
      <c r="I86" s="370"/>
      <c r="J86" s="370"/>
      <c r="K86" s="370"/>
      <c r="L86" s="370"/>
      <c r="M86" s="370"/>
      <c r="N86" s="370"/>
      <c r="O86" s="370"/>
      <c r="P86" s="370"/>
    </row>
    <row r="87" spans="1:17" ht="43.5" customHeight="1">
      <c r="B87" s="49"/>
      <c r="C87" s="539" t="s">
        <v>316</v>
      </c>
      <c r="D87" s="540"/>
      <c r="E87" s="540"/>
      <c r="F87" s="540"/>
      <c r="G87" s="225" t="str">
        <f>IF($K$5&lt;&gt;"",$K$5,"")</f>
        <v/>
      </c>
      <c r="H87" s="225"/>
      <c r="I87" s="225"/>
      <c r="J87" s="225"/>
      <c r="K87" s="225"/>
      <c r="L87" s="225"/>
      <c r="M87" s="225"/>
      <c r="N87" s="225"/>
      <c r="O87" s="225"/>
      <c r="P87" s="226"/>
      <c r="Q87" s="29"/>
    </row>
    <row r="88" spans="1:17">
      <c r="B88" s="49"/>
    </row>
    <row r="89" spans="1:17">
      <c r="B89" s="49"/>
      <c r="C89" s="251" t="s">
        <v>317</v>
      </c>
      <c r="D89" s="251"/>
      <c r="E89" s="251"/>
      <c r="F89" s="251"/>
      <c r="G89" s="251"/>
      <c r="H89" s="251"/>
      <c r="I89" s="251"/>
      <c r="J89" s="251"/>
      <c r="K89" s="251"/>
      <c r="L89" s="251"/>
      <c r="M89" s="251"/>
      <c r="N89" s="251"/>
      <c r="O89" s="251"/>
      <c r="P89" s="251"/>
    </row>
    <row r="90" spans="1:17" ht="42" customHeight="1">
      <c r="B90" s="49"/>
      <c r="C90" s="228" t="s">
        <v>318</v>
      </c>
      <c r="D90" s="228"/>
      <c r="E90" s="228"/>
      <c r="F90" s="228"/>
      <c r="G90" s="239"/>
      <c r="H90" s="239"/>
      <c r="I90" s="239"/>
    </row>
    <row r="91" spans="1:17">
      <c r="B91" s="49"/>
    </row>
    <row r="92" spans="1:17" s="159" customFormat="1" ht="58.5" customHeight="1">
      <c r="B92" s="200"/>
      <c r="C92" s="365" t="s">
        <v>319</v>
      </c>
      <c r="D92" s="365"/>
      <c r="E92" s="365"/>
      <c r="F92" s="365"/>
      <c r="G92" s="201"/>
      <c r="H92" s="201"/>
      <c r="I92" s="202"/>
      <c r="J92" s="202"/>
      <c r="K92" s="202"/>
      <c r="L92" s="202"/>
      <c r="M92" s="202"/>
      <c r="N92" s="202"/>
      <c r="O92" s="202"/>
      <c r="P92" s="202"/>
    </row>
    <row r="93" spans="1:17" s="159" customFormat="1" ht="44.25" customHeight="1">
      <c r="B93" s="200"/>
      <c r="C93" s="365" t="s">
        <v>320</v>
      </c>
      <c r="D93" s="365"/>
      <c r="E93" s="365"/>
      <c r="F93" s="365"/>
      <c r="G93" s="201"/>
      <c r="H93" s="201"/>
      <c r="I93" s="202"/>
      <c r="J93" s="202"/>
      <c r="K93" s="202"/>
      <c r="L93" s="202"/>
      <c r="M93" s="202"/>
      <c r="N93" s="202"/>
      <c r="O93" s="202"/>
      <c r="P93" s="202"/>
    </row>
    <row r="94" spans="1:17" s="159" customFormat="1" ht="144" customHeight="1">
      <c r="B94" s="200"/>
      <c r="C94" s="200"/>
      <c r="D94" s="200"/>
      <c r="E94" s="200"/>
      <c r="F94" s="200"/>
      <c r="G94" s="200"/>
      <c r="H94" s="227" t="s">
        <v>321</v>
      </c>
      <c r="I94" s="227"/>
      <c r="J94" s="227"/>
      <c r="K94" s="227"/>
      <c r="L94" s="227"/>
      <c r="M94" s="203"/>
      <c r="N94" s="200"/>
      <c r="O94" s="200"/>
      <c r="P94" s="200"/>
    </row>
  </sheetData>
  <sheetProtection algorithmName="SHA-512" hashValue="YVLThkpzR9klUHo3bnRJD0HukhEIHErOJSPUkceoe43OCL0Qr4SHI5oB79s5bIrMDdWuOZe6hbDcivXU1uTtDQ==" saltValue="tRoEg9BCMw35zzdAqA6cbw==" spinCount="100000" sheet="1" objects="1" formatCells="0" formatColumns="0" formatRows="0" insertColumns="0" insertRows="0" insertHyperlinks="0" autoFilter="0"/>
  <autoFilter ref="L17:L32" xr:uid="{66D0746A-C92B-4863-8277-D9F2DC0F1170}"/>
  <mergeCells count="136">
    <mergeCell ref="G46:G48"/>
    <mergeCell ref="I46:J46"/>
    <mergeCell ref="K46:L46"/>
    <mergeCell ref="S16:S17"/>
    <mergeCell ref="T16:T17"/>
    <mergeCell ref="U16:U17"/>
    <mergeCell ref="P16:P17"/>
    <mergeCell ref="D30:E30"/>
    <mergeCell ref="D25:E25"/>
    <mergeCell ref="G25:K25"/>
    <mergeCell ref="C35:P35"/>
    <mergeCell ref="M47:N47"/>
    <mergeCell ref="I47:J47"/>
    <mergeCell ref="K47:L47"/>
    <mergeCell ref="G44:H45"/>
    <mergeCell ref="I44:N44"/>
    <mergeCell ref="K45:L45"/>
    <mergeCell ref="D18:E18"/>
    <mergeCell ref="D20:E20"/>
    <mergeCell ref="G20:K20"/>
    <mergeCell ref="G18:K18"/>
    <mergeCell ref="I45:J45"/>
    <mergeCell ref="M46:N46"/>
    <mergeCell ref="G26:K26"/>
    <mergeCell ref="D27:E27"/>
    <mergeCell ref="G27:K27"/>
    <mergeCell ref="D29:E29"/>
    <mergeCell ref="C7:P7"/>
    <mergeCell ref="A2:A3"/>
    <mergeCell ref="C3:F3"/>
    <mergeCell ref="G3:J3"/>
    <mergeCell ref="K3:M3"/>
    <mergeCell ref="N3:P3"/>
    <mergeCell ref="C2:F2"/>
    <mergeCell ref="G2:J2"/>
    <mergeCell ref="K2:M2"/>
    <mergeCell ref="N2:P2"/>
    <mergeCell ref="K5:M5"/>
    <mergeCell ref="O5:P5"/>
    <mergeCell ref="C5:J5"/>
    <mergeCell ref="G28:K28"/>
    <mergeCell ref="AP8:AP9"/>
    <mergeCell ref="AJ8:AJ9"/>
    <mergeCell ref="AK8:AK9"/>
    <mergeCell ref="AL8:AL9"/>
    <mergeCell ref="AM8:AM9"/>
    <mergeCell ref="AF8:AH8"/>
    <mergeCell ref="AI8:AI9"/>
    <mergeCell ref="AD8:AD9"/>
    <mergeCell ref="L16:N16"/>
    <mergeCell ref="O16:O17"/>
    <mergeCell ref="Y16:Y17"/>
    <mergeCell ref="Z16:Z17"/>
    <mergeCell ref="AN8:AN9"/>
    <mergeCell ref="AO8:AO9"/>
    <mergeCell ref="C8:P9"/>
    <mergeCell ref="AA16:AA17"/>
    <mergeCell ref="C10:P10"/>
    <mergeCell ref="C16:E17"/>
    <mergeCell ref="F16:K17"/>
    <mergeCell ref="C12:P14"/>
    <mergeCell ref="AB16:AB17"/>
    <mergeCell ref="V16:V17"/>
    <mergeCell ref="W16:W17"/>
    <mergeCell ref="X16:X17"/>
    <mergeCell ref="G49:M49"/>
    <mergeCell ref="D23:E23"/>
    <mergeCell ref="D21:E21"/>
    <mergeCell ref="G21:K21"/>
    <mergeCell ref="G23:K23"/>
    <mergeCell ref="D22:E22"/>
    <mergeCell ref="G22:K22"/>
    <mergeCell ref="D19:E19"/>
    <mergeCell ref="G19:K19"/>
    <mergeCell ref="D31:E31"/>
    <mergeCell ref="D24:E24"/>
    <mergeCell ref="G24:K24"/>
    <mergeCell ref="D26:E26"/>
    <mergeCell ref="C34:P34"/>
    <mergeCell ref="G31:K31"/>
    <mergeCell ref="D32:E32"/>
    <mergeCell ref="G32:K32"/>
    <mergeCell ref="G30:K30"/>
    <mergeCell ref="M45:N45"/>
    <mergeCell ref="G29:K29"/>
    <mergeCell ref="I48:J48"/>
    <mergeCell ref="K48:L48"/>
    <mergeCell ref="M48:N48"/>
    <mergeCell ref="D28:E28"/>
    <mergeCell ref="C50:P50"/>
    <mergeCell ref="C51:P55"/>
    <mergeCell ref="C65:P69"/>
    <mergeCell ref="C71:N71"/>
    <mergeCell ref="C72:P72"/>
    <mergeCell ref="C73:P73"/>
    <mergeCell ref="C74:P74"/>
    <mergeCell ref="C75:P75"/>
    <mergeCell ref="C76:P76"/>
    <mergeCell ref="C57:P57"/>
    <mergeCell ref="C58:P62"/>
    <mergeCell ref="C64:P64"/>
    <mergeCell ref="C77:P77"/>
    <mergeCell ref="C78:P78"/>
    <mergeCell ref="C79:P79"/>
    <mergeCell ref="C80:P80"/>
    <mergeCell ref="C81:P81"/>
    <mergeCell ref="C82:P82"/>
    <mergeCell ref="C83:P83"/>
    <mergeCell ref="C85:P85"/>
    <mergeCell ref="C84:P84"/>
    <mergeCell ref="H94:L94"/>
    <mergeCell ref="C87:F87"/>
    <mergeCell ref="G87:P87"/>
    <mergeCell ref="C89:P89"/>
    <mergeCell ref="C90:F90"/>
    <mergeCell ref="G90:I90"/>
    <mergeCell ref="C92:F92"/>
    <mergeCell ref="C93:F93"/>
    <mergeCell ref="C86:G86"/>
    <mergeCell ref="H86:K86"/>
    <mergeCell ref="L86:P86"/>
    <mergeCell ref="C40:E40"/>
    <mergeCell ref="F40:L40"/>
    <mergeCell ref="M40:P40"/>
    <mergeCell ref="C41:P41"/>
    <mergeCell ref="C42:P42"/>
    <mergeCell ref="C36:P36"/>
    <mergeCell ref="C37:E37"/>
    <mergeCell ref="F37:L37"/>
    <mergeCell ref="M37:P37"/>
    <mergeCell ref="C38:E38"/>
    <mergeCell ref="F38:L38"/>
    <mergeCell ref="M38:P38"/>
    <mergeCell ref="C39:E39"/>
    <mergeCell ref="F39:L39"/>
    <mergeCell ref="M39:P39"/>
  </mergeCells>
  <conditionalFormatting sqref="A77:A78">
    <cfRule type="cellIs" dxfId="17" priority="1" operator="equal">
      <formula>"Obs"</formula>
    </cfRule>
  </conditionalFormatting>
  <conditionalFormatting sqref="I46:I48">
    <cfRule type="cellIs" dxfId="16" priority="8" operator="equal">
      <formula>" "</formula>
    </cfRule>
  </conditionalFormatting>
  <conditionalFormatting sqref="K46:K48 M46:M48">
    <cfRule type="cellIs" dxfId="15" priority="7" operator="equal">
      <formula>" "</formula>
    </cfRule>
  </conditionalFormatting>
  <dataValidations count="7">
    <dataValidation type="date" allowBlank="1" showInputMessage="1" showErrorMessage="1" error="Insira uma data válida." sqref="O5:P5" xr:uid="{51101753-47A2-4627-B569-757359E18E1B}">
      <formula1>36526</formula1>
      <formula2>54789</formula2>
    </dataValidation>
    <dataValidation type="decimal" allowBlank="1" showInputMessage="1" showErrorMessage="1" error="Apenas número." sqref="AE3" xr:uid="{402E24FD-BA14-4B71-99FA-AFC57C346FE0}">
      <formula1>0</formula1>
      <formula2>1000000000</formula2>
    </dataValidation>
    <dataValidation type="list" allowBlank="1" showInputMessage="1" showErrorMessage="1" error="Selecionar o órgão/entidade da lista. Se estiver faltando, solicitar acréscimo na lista." sqref="G90:I90" xr:uid="{F5FAB7A0-E3FB-4AF3-92EE-4565EAEF5BFD}">
      <formula1>"CGM,SEPLAG,SEMUG,SMA,SECONSER,SMCTI,SMDC,SME,SMF,SMHRF,SECLIMA,SMU,SAE,SMDCG,SMARHS,SEMPAS,PGM,SMASES,SMC,SMAC,SMEL,SEOP,SMO,NITPREV,EMUSA,FeSaúde,FAN,FMS,NELTUR,NITTRANS,CLIN,FME,SEXEC"</formula1>
    </dataValidation>
    <dataValidation type="list" allowBlank="1" showInputMessage="1" showErrorMessage="1" sqref="M18:N26 L27:N32" xr:uid="{3539ED3B-5892-4AEB-8C20-B0A6CD132BBD}">
      <formula1>"X,x"</formula1>
    </dataValidation>
    <dataValidation type="list" allowBlank="1" showInputMessage="1" showErrorMessage="1" sqref="L18:L26" xr:uid="{00080F57-D523-4458-875A-08645D72CDF4}">
      <formula1>"ocultar"</formula1>
    </dataValidation>
    <dataValidation type="list" allowBlank="1" showInputMessage="1" showErrorMessage="1" error="Selecionar um órgão ou uma entidade da lista." sqref="G90:I90" xr:uid="{2C3E9329-BAB7-4CDD-8AC7-5282CAC0B035}">
      <formula1>"CGM,SEPLAG,SMA,SECONSER,SMCTI,SMDC,SME,SMF,SMHRF,SECLIMA,SMU,SAE,SMDCG,SMARHS,SEMPAS,PGM,SMASES,SMC,SMAC,SMEL,SEOP,SMO,NITPREV,EMUSA,FeSaúde,FAN,FMS,NELTUR,NITTRANS,CLIN,FME,SEXEC"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A659EF53-0E25-4DAD-8F24-79E31DB20517}">
      <formula1>"Sim"</formula1>
    </dataValidation>
  </dataValidations>
  <printOptions horizontalCentered="1"/>
  <pageMargins left="0.31496062992125984" right="0.31496062992125984" top="0.15748031496062992" bottom="0.15748031496062992" header="0.31496062992125984" footer="0.31496062992125984"/>
  <pageSetup paperSize="9" scale="54" fitToHeight="0" orientation="portrait" r:id="rId1"/>
  <rowBreaks count="1" manualBreakCount="1">
    <brk id="32"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tint="0.34998626667073579"/>
    <pageSetUpPr fitToPage="1"/>
  </sheetPr>
  <dimension ref="A1:AP100"/>
  <sheetViews>
    <sheetView showGridLines="0" topLeftCell="A16" zoomScale="60" zoomScaleNormal="60" workbookViewId="0"/>
  </sheetViews>
  <sheetFormatPr defaultColWidth="9.140625" defaultRowHeight="23.25"/>
  <cols>
    <col min="1" max="1" width="12.7109375" style="1" customWidth="1"/>
    <col min="2" max="2" width="12.42578125" style="1" customWidth="1"/>
    <col min="3" max="3" width="8" style="49" customWidth="1"/>
    <col min="4" max="4" width="7.5703125" style="49" customWidth="1"/>
    <col min="5" max="5" width="7.85546875" style="49" customWidth="1"/>
    <col min="6" max="6" width="10" style="49" customWidth="1"/>
    <col min="7" max="11" width="12.7109375" style="49" customWidth="1"/>
    <col min="12" max="12" width="10.42578125" style="49" customWidth="1"/>
    <col min="13" max="13" width="12.7109375" style="49" customWidth="1"/>
    <col min="14" max="14" width="10.85546875" style="49" customWidth="1"/>
    <col min="15" max="15" width="12.7109375" style="49" customWidth="1"/>
    <col min="16" max="16" width="9.42578125" style="49" customWidth="1"/>
    <col min="17" max="17" width="7.42578125" style="1" customWidth="1"/>
    <col min="18" max="18" width="9.140625" style="1" hidden="1" customWidth="1"/>
    <col min="19" max="27" width="3.85546875" style="1" hidden="1" customWidth="1"/>
    <col min="28" max="28" width="16.42578125" style="1" hidden="1" customWidth="1"/>
    <col min="29" max="29" width="9.140625" style="1" customWidth="1"/>
    <col min="30" max="30" width="30.5703125" style="1" customWidth="1"/>
    <col min="31" max="31" width="31.5703125" style="1" customWidth="1"/>
    <col min="32" max="32" width="23.85546875" style="1" customWidth="1"/>
    <col min="33" max="33" width="11.7109375" style="1" customWidth="1"/>
    <col min="34" max="16384" width="9.140625" style="1"/>
  </cols>
  <sheetData>
    <row r="1" spans="1:42" s="4" customFormat="1" ht="81" customHeight="1" thickBot="1">
      <c r="C1" s="83"/>
      <c r="D1" s="83"/>
      <c r="E1" s="83"/>
      <c r="F1" s="83"/>
      <c r="G1" s="83"/>
      <c r="H1" s="83"/>
      <c r="I1" s="83"/>
      <c r="J1" s="83"/>
      <c r="K1" s="83"/>
      <c r="L1" s="83"/>
      <c r="M1" s="83"/>
      <c r="N1" s="83"/>
      <c r="O1" s="83"/>
      <c r="P1" s="83"/>
      <c r="AD1" s="194" t="s">
        <v>0</v>
      </c>
      <c r="AE1" s="182"/>
      <c r="AH1" s="34"/>
      <c r="AI1" s="34"/>
    </row>
    <row r="2" spans="1:42" s="18" customFormat="1" ht="20.2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52.5" customHeight="1">
      <c r="B5" s="20"/>
      <c r="C5" s="395" t="s">
        <v>9</v>
      </c>
      <c r="D5" s="395"/>
      <c r="E5" s="395"/>
      <c r="F5" s="395"/>
      <c r="G5" s="395"/>
      <c r="H5" s="395"/>
      <c r="I5" s="395"/>
      <c r="J5" s="395"/>
      <c r="K5" s="321"/>
      <c r="L5" s="321"/>
      <c r="M5" s="321"/>
      <c r="N5" s="54"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13"/>
      <c r="AF6" s="3"/>
      <c r="AG6" s="3"/>
      <c r="AH6" s="3"/>
      <c r="AI6" s="3"/>
      <c r="AJ6" s="3"/>
      <c r="AK6" s="3"/>
      <c r="AL6" s="3"/>
      <c r="AM6" s="3"/>
      <c r="AN6" s="3"/>
      <c r="AO6" s="3"/>
      <c r="AP6" s="3"/>
    </row>
    <row r="7" spans="1:42" s="5" customFormat="1" ht="26.25" customHeight="1" thickBot="1">
      <c r="B7" s="21"/>
      <c r="C7" s="328" t="s">
        <v>11</v>
      </c>
      <c r="D7" s="329"/>
      <c r="E7" s="329"/>
      <c r="F7" s="329"/>
      <c r="G7" s="329"/>
      <c r="H7" s="329"/>
      <c r="I7" s="329"/>
      <c r="J7" s="329"/>
      <c r="K7" s="329"/>
      <c r="L7" s="329"/>
      <c r="M7" s="329"/>
      <c r="N7" s="329"/>
      <c r="O7" s="329"/>
      <c r="P7" s="330"/>
      <c r="Q7" s="21"/>
      <c r="R7" s="21"/>
      <c r="AD7" s="3"/>
      <c r="AE7" s="13"/>
      <c r="AF7" s="2" t="s">
        <v>12</v>
      </c>
      <c r="AG7" s="2"/>
      <c r="AH7" s="2"/>
      <c r="AI7" s="3"/>
      <c r="AJ7" s="3"/>
      <c r="AK7" s="3"/>
      <c r="AL7" s="3"/>
      <c r="AM7" s="3"/>
      <c r="AN7" s="3"/>
      <c r="AO7" s="3"/>
      <c r="AP7" s="3"/>
    </row>
    <row r="8" spans="1:42" s="5" customFormat="1" ht="87" customHeight="1">
      <c r="B8" s="21"/>
      <c r="C8" s="311"/>
      <c r="D8" s="312"/>
      <c r="E8" s="312"/>
      <c r="F8" s="312"/>
      <c r="G8" s="312"/>
      <c r="H8" s="312"/>
      <c r="I8" s="312"/>
      <c r="J8" s="312"/>
      <c r="K8" s="312"/>
      <c r="L8" s="312"/>
      <c r="M8" s="312"/>
      <c r="N8" s="312"/>
      <c r="O8" s="312"/>
      <c r="P8" s="313"/>
      <c r="Q8" s="21"/>
      <c r="R8" s="21"/>
      <c r="AD8" s="386" t="s">
        <v>2</v>
      </c>
      <c r="AE8" s="13"/>
      <c r="AF8" s="385" t="s">
        <v>13</v>
      </c>
      <c r="AG8" s="381"/>
      <c r="AH8" s="381"/>
      <c r="AI8" s="381" t="s">
        <v>14</v>
      </c>
      <c r="AJ8" s="388" t="s">
        <v>7</v>
      </c>
      <c r="AK8" s="388" t="s">
        <v>15</v>
      </c>
      <c r="AL8" s="388" t="s">
        <v>16</v>
      </c>
      <c r="AM8" s="381" t="s">
        <v>17</v>
      </c>
      <c r="AN8" s="381" t="s">
        <v>18</v>
      </c>
      <c r="AO8" s="381" t="s">
        <v>19</v>
      </c>
      <c r="AP8" s="383" t="s">
        <v>8</v>
      </c>
    </row>
    <row r="9" spans="1:42" s="5" customFormat="1" ht="87" customHeight="1" thickBot="1">
      <c r="B9" s="21"/>
      <c r="C9" s="314"/>
      <c r="D9" s="315"/>
      <c r="E9" s="315"/>
      <c r="F9" s="315"/>
      <c r="G9" s="315"/>
      <c r="H9" s="315"/>
      <c r="I9" s="315"/>
      <c r="J9" s="315"/>
      <c r="K9" s="315"/>
      <c r="L9" s="315"/>
      <c r="M9" s="315"/>
      <c r="N9" s="315"/>
      <c r="O9" s="315"/>
      <c r="P9" s="316"/>
      <c r="Q9" s="21"/>
      <c r="R9" s="21"/>
      <c r="AD9" s="387"/>
      <c r="AE9" s="13"/>
      <c r="AF9" s="147" t="s">
        <v>20</v>
      </c>
      <c r="AG9" s="158" t="s">
        <v>21</v>
      </c>
      <c r="AH9" s="158" t="s">
        <v>22</v>
      </c>
      <c r="AI9" s="382"/>
      <c r="AJ9" s="389"/>
      <c r="AK9" s="389"/>
      <c r="AL9" s="389"/>
      <c r="AM9" s="382"/>
      <c r="AN9" s="382"/>
      <c r="AO9" s="382"/>
      <c r="AP9" s="384"/>
    </row>
    <row r="10" spans="1:42" s="5" customFormat="1" ht="46.5" customHeight="1">
      <c r="B10" s="21"/>
      <c r="C10" s="292" t="s">
        <v>24</v>
      </c>
      <c r="D10" s="292"/>
      <c r="E10" s="292"/>
      <c r="F10" s="292"/>
      <c r="G10" s="292"/>
      <c r="H10" s="292"/>
      <c r="I10" s="292"/>
      <c r="J10" s="292"/>
      <c r="K10" s="292"/>
      <c r="L10" s="292"/>
      <c r="M10" s="292"/>
      <c r="N10" s="292"/>
      <c r="O10" s="292"/>
      <c r="P10" s="292"/>
      <c r="Q10" s="21"/>
      <c r="R10" s="21"/>
      <c r="AD10" s="151" t="str">
        <f>IF(C3="","",C3)</f>
        <v/>
      </c>
      <c r="AE10" s="13"/>
      <c r="AF10" s="151" t="str">
        <f>IF(K5="","",K5)</f>
        <v/>
      </c>
      <c r="AG10" s="151" t="str">
        <f>IF(O5="","",YEAR(O5))</f>
        <v/>
      </c>
      <c r="AH10" s="151" t="str">
        <f>IF(AD3="Sim","NT de Retorno","")</f>
        <v/>
      </c>
      <c r="AI10" s="151" t="str">
        <f>IF(G96="","",G96)</f>
        <v/>
      </c>
      <c r="AJ10" s="152" t="str">
        <f>IF(AE3="","",AE3)</f>
        <v/>
      </c>
      <c r="AK10" s="152"/>
      <c r="AL10" s="152"/>
      <c r="AM10" s="152" t="str">
        <f>_xlfn.CONCAT(AB18:AB38)</f>
        <v/>
      </c>
      <c r="AN10" s="153" t="str">
        <f>IF(C8="","",C8)</f>
        <v/>
      </c>
      <c r="AO10" s="151" t="s">
        <v>1147</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13"/>
    </row>
    <row r="12" spans="1:42" s="5" customFormat="1" ht="16.5" customHeight="1" thickTop="1">
      <c r="A12" s="18"/>
      <c r="B12" s="21"/>
      <c r="C12" s="438" t="s">
        <v>1148</v>
      </c>
      <c r="D12" s="438"/>
      <c r="E12" s="438"/>
      <c r="F12" s="438"/>
      <c r="G12" s="438"/>
      <c r="H12" s="438"/>
      <c r="I12" s="438"/>
      <c r="J12" s="438"/>
      <c r="K12" s="438"/>
      <c r="L12" s="438"/>
      <c r="M12" s="438"/>
      <c r="N12" s="438"/>
      <c r="O12" s="438"/>
      <c r="P12" s="438"/>
      <c r="Q12" s="21"/>
      <c r="AE12" s="13"/>
    </row>
    <row r="13" spans="1:42" s="5" customFormat="1" ht="16.5" customHeight="1">
      <c r="A13" s="18"/>
      <c r="B13" s="21"/>
      <c r="C13" s="439"/>
      <c r="D13" s="439"/>
      <c r="E13" s="439"/>
      <c r="F13" s="439"/>
      <c r="G13" s="439"/>
      <c r="H13" s="439"/>
      <c r="I13" s="439"/>
      <c r="J13" s="439"/>
      <c r="K13" s="439"/>
      <c r="L13" s="439"/>
      <c r="M13" s="439"/>
      <c r="N13" s="439"/>
      <c r="O13" s="439"/>
      <c r="P13" s="439"/>
      <c r="Q13" s="21"/>
      <c r="AE13" s="13"/>
    </row>
    <row r="14" spans="1:42" s="4" customFormat="1" ht="16.5" customHeight="1">
      <c r="C14" s="439"/>
      <c r="D14" s="439"/>
      <c r="E14" s="439"/>
      <c r="F14" s="439"/>
      <c r="G14" s="439"/>
      <c r="H14" s="439"/>
      <c r="I14" s="439"/>
      <c r="J14" s="439"/>
      <c r="K14" s="439"/>
      <c r="L14" s="439"/>
      <c r="M14" s="439"/>
      <c r="N14" s="439"/>
      <c r="O14" s="439"/>
      <c r="P14" s="439"/>
      <c r="AE14" s="13"/>
    </row>
    <row r="15" spans="1:42" s="4" customFormat="1" ht="6" customHeight="1" thickBot="1">
      <c r="C15" s="96"/>
      <c r="D15" s="96"/>
      <c r="E15" s="96"/>
      <c r="F15" s="96"/>
      <c r="G15" s="96"/>
      <c r="H15" s="96"/>
      <c r="I15" s="96"/>
      <c r="J15" s="96"/>
      <c r="K15" s="96"/>
      <c r="L15" s="96"/>
      <c r="M15" s="96"/>
      <c r="N15" s="96"/>
      <c r="O15" s="96"/>
      <c r="P15" s="97"/>
    </row>
    <row r="16" spans="1:42" s="4" customFormat="1" ht="22.5" customHeight="1">
      <c r="C16" s="442" t="s">
        <v>26</v>
      </c>
      <c r="D16" s="443"/>
      <c r="E16" s="444"/>
      <c r="F16" s="445" t="s">
        <v>324</v>
      </c>
      <c r="G16" s="446"/>
      <c r="H16" s="446"/>
      <c r="I16" s="446"/>
      <c r="J16" s="446"/>
      <c r="K16" s="447"/>
      <c r="L16" s="448" t="s">
        <v>28</v>
      </c>
      <c r="M16" s="449"/>
      <c r="N16" s="450"/>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3:28" s="4" customFormat="1" ht="20.25"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3:28" ht="75" customHeight="1">
      <c r="C18" s="45">
        <v>17</v>
      </c>
      <c r="D18" s="223" t="s">
        <v>45</v>
      </c>
      <c r="E18" s="224"/>
      <c r="F18" s="45" t="s">
        <v>1149</v>
      </c>
      <c r="G18" s="220" t="s">
        <v>47</v>
      </c>
      <c r="H18" s="221"/>
      <c r="I18" s="221"/>
      <c r="J18" s="221"/>
      <c r="K18" s="222"/>
      <c r="L18" s="62"/>
      <c r="M18" s="62"/>
      <c r="N18" s="62"/>
      <c r="O18" s="63">
        <v>3</v>
      </c>
      <c r="P18" s="63">
        <v>2</v>
      </c>
      <c r="S18" s="1">
        <f>IF(AND(OR($M18="x",$N18="x"),$O18=1,$P18=3),1,0)</f>
        <v>0</v>
      </c>
      <c r="T18" s="1">
        <f t="shared" ref="T18:T37" si="0">IF(AND(OR($M18="x",$N18="x"),$O18=2,$P18=3),1,0)</f>
        <v>0</v>
      </c>
      <c r="U18" s="1">
        <f t="shared" ref="U18:U37" si="1">IF(AND(OR($M18="x",$N18="x"),$O18=3,$P18=3),1,0)</f>
        <v>0</v>
      </c>
      <c r="V18" s="1">
        <f t="shared" ref="V18:V37" si="2">IF(AND(OR($M18="x",$N18="x"),$O18=1,$P18=2),1,0)</f>
        <v>0</v>
      </c>
      <c r="W18" s="1">
        <f t="shared" ref="W18:W37" si="3">IF(AND(OR($M18="x",$N18="x"),$O18=2,$P18=2),1,0)</f>
        <v>0</v>
      </c>
      <c r="X18" s="1">
        <f t="shared" ref="X18:X37" si="4">IF(AND(OR($M18="x",$N18="x"),$O18=3,$P18=2),1,0)</f>
        <v>0</v>
      </c>
      <c r="Y18" s="1">
        <f t="shared" ref="Y18:Y37" si="5">IF(AND(OR($M18="x",$N18="x"),$O18=1,$P18=1),1,0)</f>
        <v>0</v>
      </c>
      <c r="Z18" s="1">
        <f t="shared" ref="Z18:Z37" si="6">IF(AND(OR($M18="x",$N18="x"),$O18=2,$P18=1),1,0)</f>
        <v>0</v>
      </c>
      <c r="AA18" s="1">
        <f t="shared" ref="AA18:AA37" si="7">IF(AND(OR($M18="x",$N18="x"),$O18=3,$P18=1),1,0)</f>
        <v>0</v>
      </c>
      <c r="AB18" s="1" t="str">
        <f>IF(OR(M18="X",N18="X"),_xlfn.CONCAT(F18,";"),"")</f>
        <v/>
      </c>
    </row>
    <row r="19" spans="3:28" ht="33.75" customHeight="1">
      <c r="C19" s="45">
        <v>17</v>
      </c>
      <c r="D19" s="223" t="s">
        <v>45</v>
      </c>
      <c r="E19" s="224"/>
      <c r="F19" s="45" t="s">
        <v>1150</v>
      </c>
      <c r="G19" s="220" t="s">
        <v>152</v>
      </c>
      <c r="H19" s="221"/>
      <c r="I19" s="221"/>
      <c r="J19" s="221"/>
      <c r="K19" s="222"/>
      <c r="L19" s="62"/>
      <c r="M19" s="62"/>
      <c r="N19" s="62"/>
      <c r="O19" s="63">
        <v>3</v>
      </c>
      <c r="P19" s="63">
        <v>2</v>
      </c>
      <c r="S19" s="1">
        <f t="shared" ref="S19:S37" si="8">IF(AND(OR($M19="x",$N19="x"),$O19=1,$P19=3),1,0)</f>
        <v>0</v>
      </c>
      <c r="T19" s="1">
        <f t="shared" si="0"/>
        <v>0</v>
      </c>
      <c r="U19" s="1">
        <f t="shared" si="1"/>
        <v>0</v>
      </c>
      <c r="V19" s="1">
        <f t="shared" si="2"/>
        <v>0</v>
      </c>
      <c r="W19" s="1">
        <f t="shared" si="3"/>
        <v>0</v>
      </c>
      <c r="X19" s="1">
        <f t="shared" si="4"/>
        <v>0</v>
      </c>
      <c r="Y19" s="1">
        <f t="shared" si="5"/>
        <v>0</v>
      </c>
      <c r="Z19" s="1">
        <f t="shared" si="6"/>
        <v>0</v>
      </c>
      <c r="AA19" s="1">
        <f t="shared" si="7"/>
        <v>0</v>
      </c>
      <c r="AB19" s="1" t="str">
        <f t="shared" ref="AB19:AB31" si="9">IF(OR(M19="X",N19="X"),_xlfn.CONCAT(F19,";"),"")</f>
        <v/>
      </c>
    </row>
    <row r="20" spans="3:28" ht="84.75" customHeight="1">
      <c r="C20" s="45">
        <v>17</v>
      </c>
      <c r="D20" s="223" t="s">
        <v>45</v>
      </c>
      <c r="E20" s="224"/>
      <c r="F20" s="45" t="s">
        <v>1151</v>
      </c>
      <c r="G20" s="220" t="s">
        <v>154</v>
      </c>
      <c r="H20" s="221"/>
      <c r="I20" s="221"/>
      <c r="J20" s="221"/>
      <c r="K20" s="222"/>
      <c r="L20" s="62"/>
      <c r="M20" s="62"/>
      <c r="N20" s="62"/>
      <c r="O20" s="63">
        <v>3</v>
      </c>
      <c r="P20" s="63">
        <v>2</v>
      </c>
      <c r="S20" s="1">
        <f>IF(AND(OR($M20="x",$N20="x"),$O20=1,$P20=3),1,0)</f>
        <v>0</v>
      </c>
      <c r="T20" s="1">
        <f t="shared" si="0"/>
        <v>0</v>
      </c>
      <c r="U20" s="1">
        <f t="shared" si="1"/>
        <v>0</v>
      </c>
      <c r="V20" s="1">
        <f t="shared" si="2"/>
        <v>0</v>
      </c>
      <c r="W20" s="1">
        <f t="shared" si="3"/>
        <v>0</v>
      </c>
      <c r="X20" s="1">
        <f t="shared" si="4"/>
        <v>0</v>
      </c>
      <c r="Y20" s="1">
        <f t="shared" si="5"/>
        <v>0</v>
      </c>
      <c r="Z20" s="1">
        <f t="shared" si="6"/>
        <v>0</v>
      </c>
      <c r="AA20" s="1">
        <f t="shared" si="7"/>
        <v>0</v>
      </c>
      <c r="AB20" s="1" t="str">
        <f t="shared" si="9"/>
        <v/>
      </c>
    </row>
    <row r="21" spans="3:28" ht="110.25" customHeight="1">
      <c r="C21" s="45">
        <v>17</v>
      </c>
      <c r="D21" s="223" t="s">
        <v>45</v>
      </c>
      <c r="E21" s="224"/>
      <c r="F21" s="45" t="s">
        <v>1152</v>
      </c>
      <c r="G21" s="220" t="s">
        <v>156</v>
      </c>
      <c r="H21" s="221"/>
      <c r="I21" s="221"/>
      <c r="J21" s="221"/>
      <c r="K21" s="222"/>
      <c r="L21" s="62"/>
      <c r="M21" s="62"/>
      <c r="N21" s="62"/>
      <c r="O21" s="63">
        <v>3</v>
      </c>
      <c r="P21" s="63">
        <v>2</v>
      </c>
      <c r="S21" s="1">
        <f t="shared" si="8"/>
        <v>0</v>
      </c>
      <c r="T21" s="1">
        <f t="shared" si="0"/>
        <v>0</v>
      </c>
      <c r="U21" s="1">
        <f t="shared" si="1"/>
        <v>0</v>
      </c>
      <c r="V21" s="1">
        <f t="shared" si="2"/>
        <v>0</v>
      </c>
      <c r="W21" s="1">
        <f t="shared" si="3"/>
        <v>0</v>
      </c>
      <c r="X21" s="1">
        <f t="shared" si="4"/>
        <v>0</v>
      </c>
      <c r="Y21" s="1">
        <f t="shared" si="5"/>
        <v>0</v>
      </c>
      <c r="Z21" s="1">
        <f t="shared" si="6"/>
        <v>0</v>
      </c>
      <c r="AA21" s="1">
        <f t="shared" si="7"/>
        <v>0</v>
      </c>
      <c r="AB21" s="1" t="str">
        <f t="shared" si="9"/>
        <v/>
      </c>
    </row>
    <row r="22" spans="3:28" ht="48" customHeight="1">
      <c r="C22" s="45">
        <v>17</v>
      </c>
      <c r="D22" s="223" t="s">
        <v>45</v>
      </c>
      <c r="E22" s="224"/>
      <c r="F22" s="45" t="s">
        <v>1153</v>
      </c>
      <c r="G22" s="220" t="s">
        <v>158</v>
      </c>
      <c r="H22" s="221"/>
      <c r="I22" s="221"/>
      <c r="J22" s="221"/>
      <c r="K22" s="222"/>
      <c r="L22" s="62"/>
      <c r="M22" s="62"/>
      <c r="N22" s="62"/>
      <c r="O22" s="63">
        <v>3</v>
      </c>
      <c r="P22" s="63">
        <v>2</v>
      </c>
      <c r="S22" s="1">
        <f>IF(AND(OR($M22="x",$N22="x"),$O22=1,$P22=3),1,0)</f>
        <v>0</v>
      </c>
      <c r="T22" s="1">
        <f t="shared" si="0"/>
        <v>0</v>
      </c>
      <c r="U22" s="1">
        <f t="shared" si="1"/>
        <v>0</v>
      </c>
      <c r="V22" s="1">
        <f t="shared" si="2"/>
        <v>0</v>
      </c>
      <c r="W22" s="1">
        <f t="shared" si="3"/>
        <v>0</v>
      </c>
      <c r="X22" s="1">
        <f t="shared" si="4"/>
        <v>0</v>
      </c>
      <c r="Y22" s="1">
        <f t="shared" si="5"/>
        <v>0</v>
      </c>
      <c r="Z22" s="1">
        <f t="shared" si="6"/>
        <v>0</v>
      </c>
      <c r="AA22" s="1">
        <f t="shared" si="7"/>
        <v>0</v>
      </c>
      <c r="AB22" s="1" t="str">
        <f t="shared" si="9"/>
        <v/>
      </c>
    </row>
    <row r="23" spans="3:28" ht="55.5" customHeight="1">
      <c r="C23" s="45">
        <v>17</v>
      </c>
      <c r="D23" s="223" t="s">
        <v>45</v>
      </c>
      <c r="E23" s="224"/>
      <c r="F23" s="45" t="s">
        <v>1154</v>
      </c>
      <c r="G23" s="220" t="s">
        <v>160</v>
      </c>
      <c r="H23" s="221"/>
      <c r="I23" s="221"/>
      <c r="J23" s="221"/>
      <c r="K23" s="222"/>
      <c r="L23" s="62"/>
      <c r="M23" s="62"/>
      <c r="N23" s="62"/>
      <c r="O23" s="63">
        <v>3</v>
      </c>
      <c r="P23" s="63">
        <v>2</v>
      </c>
      <c r="S23" s="1">
        <f t="shared" si="8"/>
        <v>0</v>
      </c>
      <c r="T23" s="1">
        <f t="shared" si="0"/>
        <v>0</v>
      </c>
      <c r="U23" s="1">
        <f t="shared" si="1"/>
        <v>0</v>
      </c>
      <c r="V23" s="1">
        <f t="shared" si="2"/>
        <v>0</v>
      </c>
      <c r="W23" s="1">
        <f t="shared" si="3"/>
        <v>0</v>
      </c>
      <c r="X23" s="1">
        <f t="shared" si="4"/>
        <v>0</v>
      </c>
      <c r="Y23" s="1">
        <f t="shared" si="5"/>
        <v>0</v>
      </c>
      <c r="Z23" s="1">
        <f t="shared" si="6"/>
        <v>0</v>
      </c>
      <c r="AA23" s="1">
        <f t="shared" si="7"/>
        <v>0</v>
      </c>
      <c r="AB23" s="1" t="str">
        <f t="shared" si="9"/>
        <v/>
      </c>
    </row>
    <row r="24" spans="3:28" ht="131.25" customHeight="1">
      <c r="C24" s="45">
        <v>17</v>
      </c>
      <c r="D24" s="223" t="s">
        <v>45</v>
      </c>
      <c r="E24" s="224"/>
      <c r="F24" s="45" t="s">
        <v>1155</v>
      </c>
      <c r="G24" s="220" t="s">
        <v>162</v>
      </c>
      <c r="H24" s="221"/>
      <c r="I24" s="221"/>
      <c r="J24" s="221"/>
      <c r="K24" s="222"/>
      <c r="L24" s="62"/>
      <c r="M24" s="62"/>
      <c r="N24" s="62"/>
      <c r="O24" s="63">
        <v>3</v>
      </c>
      <c r="P24" s="63">
        <v>2</v>
      </c>
      <c r="S24" s="1">
        <f>IF(AND(OR($M24="x",$N24="x"),$O24=1,$P24=3),1,0)</f>
        <v>0</v>
      </c>
      <c r="T24" s="1">
        <f t="shared" si="0"/>
        <v>0</v>
      </c>
      <c r="U24" s="1">
        <f t="shared" si="1"/>
        <v>0</v>
      </c>
      <c r="V24" s="1">
        <f t="shared" si="2"/>
        <v>0</v>
      </c>
      <c r="W24" s="1">
        <f t="shared" si="3"/>
        <v>0</v>
      </c>
      <c r="X24" s="1">
        <f t="shared" si="4"/>
        <v>0</v>
      </c>
      <c r="Y24" s="1">
        <f t="shared" si="5"/>
        <v>0</v>
      </c>
      <c r="Z24" s="1">
        <f t="shared" si="6"/>
        <v>0</v>
      </c>
      <c r="AA24" s="1">
        <f t="shared" si="7"/>
        <v>0</v>
      </c>
      <c r="AB24" s="1" t="str">
        <f t="shared" si="9"/>
        <v/>
      </c>
    </row>
    <row r="25" spans="3:28" ht="84.75" customHeight="1">
      <c r="C25" s="45">
        <v>17</v>
      </c>
      <c r="D25" s="223" t="s">
        <v>45</v>
      </c>
      <c r="E25" s="224"/>
      <c r="F25" s="45" t="s">
        <v>1156</v>
      </c>
      <c r="G25" s="220" t="s">
        <v>164</v>
      </c>
      <c r="H25" s="221"/>
      <c r="I25" s="221"/>
      <c r="J25" s="221"/>
      <c r="K25" s="222"/>
      <c r="L25" s="62"/>
      <c r="M25" s="62"/>
      <c r="N25" s="62"/>
      <c r="O25" s="63">
        <v>3</v>
      </c>
      <c r="P25" s="63">
        <v>2</v>
      </c>
      <c r="S25" s="1">
        <f t="shared" si="8"/>
        <v>0</v>
      </c>
      <c r="T25" s="1">
        <f t="shared" si="0"/>
        <v>0</v>
      </c>
      <c r="U25" s="1">
        <f t="shared" si="1"/>
        <v>0</v>
      </c>
      <c r="V25" s="1">
        <f t="shared" si="2"/>
        <v>0</v>
      </c>
      <c r="W25" s="1">
        <f t="shared" si="3"/>
        <v>0</v>
      </c>
      <c r="X25" s="1">
        <f t="shared" si="4"/>
        <v>0</v>
      </c>
      <c r="Y25" s="1">
        <f t="shared" si="5"/>
        <v>0</v>
      </c>
      <c r="Z25" s="1">
        <f t="shared" si="6"/>
        <v>0</v>
      </c>
      <c r="AA25" s="1">
        <f t="shared" si="7"/>
        <v>0</v>
      </c>
      <c r="AB25" s="1" t="str">
        <f t="shared" si="9"/>
        <v/>
      </c>
    </row>
    <row r="26" spans="3:28" ht="222.75" customHeight="1">
      <c r="C26" s="45">
        <v>17</v>
      </c>
      <c r="D26" s="223" t="s">
        <v>45</v>
      </c>
      <c r="E26" s="224"/>
      <c r="F26" s="45" t="s">
        <v>1157</v>
      </c>
      <c r="G26" s="220" t="s">
        <v>166</v>
      </c>
      <c r="H26" s="221"/>
      <c r="I26" s="221"/>
      <c r="J26" s="221"/>
      <c r="K26" s="222"/>
      <c r="L26" s="62"/>
      <c r="M26" s="62"/>
      <c r="N26" s="62"/>
      <c r="O26" s="63">
        <v>3</v>
      </c>
      <c r="P26" s="63">
        <v>2</v>
      </c>
      <c r="S26" s="1">
        <f t="shared" si="8"/>
        <v>0</v>
      </c>
      <c r="T26" s="1">
        <f t="shared" si="0"/>
        <v>0</v>
      </c>
      <c r="U26" s="1">
        <f t="shared" si="1"/>
        <v>0</v>
      </c>
      <c r="V26" s="1">
        <f t="shared" si="2"/>
        <v>0</v>
      </c>
      <c r="W26" s="1">
        <f t="shared" si="3"/>
        <v>0</v>
      </c>
      <c r="X26" s="1">
        <f t="shared" si="4"/>
        <v>0</v>
      </c>
      <c r="Y26" s="1">
        <f t="shared" si="5"/>
        <v>0</v>
      </c>
      <c r="Z26" s="1">
        <f t="shared" si="6"/>
        <v>0</v>
      </c>
      <c r="AA26" s="1">
        <f t="shared" si="7"/>
        <v>0</v>
      </c>
      <c r="AB26" s="1" t="str">
        <f t="shared" si="9"/>
        <v/>
      </c>
    </row>
    <row r="27" spans="3:28" ht="54" customHeight="1">
      <c r="C27" s="45">
        <v>17</v>
      </c>
      <c r="D27" s="223" t="s">
        <v>45</v>
      </c>
      <c r="E27" s="224"/>
      <c r="F27" s="45" t="s">
        <v>1158</v>
      </c>
      <c r="G27" s="220" t="s">
        <v>87</v>
      </c>
      <c r="H27" s="221"/>
      <c r="I27" s="221"/>
      <c r="J27" s="221"/>
      <c r="K27" s="222"/>
      <c r="L27" s="62"/>
      <c r="M27" s="62"/>
      <c r="N27" s="62"/>
      <c r="O27" s="63">
        <v>3</v>
      </c>
      <c r="P27" s="63">
        <v>2</v>
      </c>
      <c r="S27" s="1">
        <f>IF(AND(OR($M27="x",$N27="x"),$O27=1,$P27=3),1,0)</f>
        <v>0</v>
      </c>
      <c r="T27" s="1">
        <f t="shared" si="0"/>
        <v>0</v>
      </c>
      <c r="U27" s="1">
        <f t="shared" si="1"/>
        <v>0</v>
      </c>
      <c r="V27" s="1">
        <f t="shared" si="2"/>
        <v>0</v>
      </c>
      <c r="W27" s="1">
        <f t="shared" si="3"/>
        <v>0</v>
      </c>
      <c r="X27" s="1">
        <f t="shared" si="4"/>
        <v>0</v>
      </c>
      <c r="Y27" s="1">
        <f t="shared" si="5"/>
        <v>0</v>
      </c>
      <c r="Z27" s="1">
        <f t="shared" si="6"/>
        <v>0</v>
      </c>
      <c r="AA27" s="1">
        <f t="shared" si="7"/>
        <v>0</v>
      </c>
      <c r="AB27" s="1" t="str">
        <f t="shared" si="9"/>
        <v/>
      </c>
    </row>
    <row r="28" spans="3:28" ht="54.75" customHeight="1">
      <c r="C28" s="45">
        <v>17</v>
      </c>
      <c r="D28" s="223" t="s">
        <v>45</v>
      </c>
      <c r="E28" s="224"/>
      <c r="F28" s="45" t="s">
        <v>1159</v>
      </c>
      <c r="G28" s="220" t="s">
        <v>169</v>
      </c>
      <c r="H28" s="221"/>
      <c r="I28" s="221"/>
      <c r="J28" s="221"/>
      <c r="K28" s="222"/>
      <c r="L28" s="62"/>
      <c r="M28" s="62"/>
      <c r="N28" s="62"/>
      <c r="O28" s="63">
        <v>3</v>
      </c>
      <c r="P28" s="63">
        <v>2</v>
      </c>
      <c r="S28" s="1">
        <f t="shared" si="8"/>
        <v>0</v>
      </c>
      <c r="T28" s="1">
        <f t="shared" si="0"/>
        <v>0</v>
      </c>
      <c r="U28" s="1">
        <f t="shared" si="1"/>
        <v>0</v>
      </c>
      <c r="V28" s="1">
        <f t="shared" si="2"/>
        <v>0</v>
      </c>
      <c r="W28" s="1">
        <f t="shared" si="3"/>
        <v>0</v>
      </c>
      <c r="X28" s="1">
        <f t="shared" si="4"/>
        <v>0</v>
      </c>
      <c r="Y28" s="1">
        <f t="shared" si="5"/>
        <v>0</v>
      </c>
      <c r="Z28" s="1">
        <f t="shared" si="6"/>
        <v>0</v>
      </c>
      <c r="AA28" s="1">
        <f t="shared" si="7"/>
        <v>0</v>
      </c>
      <c r="AB28" s="1" t="str">
        <f t="shared" si="9"/>
        <v/>
      </c>
    </row>
    <row r="29" spans="3:28" ht="78.75" customHeight="1">
      <c r="C29" s="45">
        <v>17</v>
      </c>
      <c r="D29" s="223" t="s">
        <v>45</v>
      </c>
      <c r="E29" s="224"/>
      <c r="F29" s="45" t="s">
        <v>1160</v>
      </c>
      <c r="G29" s="220" t="s">
        <v>171</v>
      </c>
      <c r="H29" s="221"/>
      <c r="I29" s="221"/>
      <c r="J29" s="221"/>
      <c r="K29" s="222"/>
      <c r="L29" s="62"/>
      <c r="M29" s="62"/>
      <c r="N29" s="62"/>
      <c r="O29" s="63">
        <v>3</v>
      </c>
      <c r="P29" s="63">
        <v>2</v>
      </c>
      <c r="S29" s="1">
        <f>IF(AND(OR($M29="x",$N29="x"),$O29=1,$P29=3),1,0)</f>
        <v>0</v>
      </c>
      <c r="T29" s="1">
        <f t="shared" si="0"/>
        <v>0</v>
      </c>
      <c r="U29" s="1">
        <f t="shared" si="1"/>
        <v>0</v>
      </c>
      <c r="V29" s="1">
        <f t="shared" si="2"/>
        <v>0</v>
      </c>
      <c r="W29" s="1">
        <f t="shared" si="3"/>
        <v>0</v>
      </c>
      <c r="X29" s="1">
        <f t="shared" si="4"/>
        <v>0</v>
      </c>
      <c r="Y29" s="1">
        <f t="shared" si="5"/>
        <v>0</v>
      </c>
      <c r="Z29" s="1">
        <f t="shared" si="6"/>
        <v>0</v>
      </c>
      <c r="AA29" s="1">
        <f t="shared" si="7"/>
        <v>0</v>
      </c>
      <c r="AB29" s="1" t="str">
        <f t="shared" si="9"/>
        <v/>
      </c>
    </row>
    <row r="30" spans="3:28" ht="55.5" customHeight="1">
      <c r="C30" s="45">
        <v>17</v>
      </c>
      <c r="D30" s="223" t="s">
        <v>45</v>
      </c>
      <c r="E30" s="224"/>
      <c r="F30" s="45" t="s">
        <v>1161</v>
      </c>
      <c r="G30" s="220" t="s">
        <v>173</v>
      </c>
      <c r="H30" s="221"/>
      <c r="I30" s="221"/>
      <c r="J30" s="221"/>
      <c r="K30" s="222"/>
      <c r="L30" s="62"/>
      <c r="M30" s="62"/>
      <c r="N30" s="62"/>
      <c r="O30" s="63">
        <v>3</v>
      </c>
      <c r="P30" s="63">
        <v>2</v>
      </c>
      <c r="S30" s="1">
        <f t="shared" si="8"/>
        <v>0</v>
      </c>
      <c r="T30" s="1">
        <f t="shared" si="0"/>
        <v>0</v>
      </c>
      <c r="U30" s="1">
        <f t="shared" si="1"/>
        <v>0</v>
      </c>
      <c r="V30" s="1">
        <f t="shared" si="2"/>
        <v>0</v>
      </c>
      <c r="W30" s="1">
        <f t="shared" si="3"/>
        <v>0</v>
      </c>
      <c r="X30" s="1">
        <f t="shared" si="4"/>
        <v>0</v>
      </c>
      <c r="Y30" s="1">
        <f t="shared" si="5"/>
        <v>0</v>
      </c>
      <c r="Z30" s="1">
        <f t="shared" si="6"/>
        <v>0</v>
      </c>
      <c r="AA30" s="1">
        <f t="shared" si="7"/>
        <v>0</v>
      </c>
      <c r="AB30" s="1" t="str">
        <f t="shared" si="9"/>
        <v/>
      </c>
    </row>
    <row r="31" spans="3:28" ht="31.5" customHeight="1">
      <c r="C31" s="45">
        <v>17</v>
      </c>
      <c r="D31" s="223" t="s">
        <v>45</v>
      </c>
      <c r="E31" s="224"/>
      <c r="F31" s="45" t="s">
        <v>1162</v>
      </c>
      <c r="G31" s="220" t="s">
        <v>175</v>
      </c>
      <c r="H31" s="221"/>
      <c r="I31" s="221"/>
      <c r="J31" s="221"/>
      <c r="K31" s="222"/>
      <c r="L31" s="62"/>
      <c r="M31" s="62"/>
      <c r="N31" s="62"/>
      <c r="O31" s="63">
        <v>3</v>
      </c>
      <c r="P31" s="63">
        <v>2</v>
      </c>
      <c r="S31" s="1">
        <f>IF(AND(OR($M31="x",$N31="x"),$O31=1,$P31=3),1,0)</f>
        <v>0</v>
      </c>
      <c r="T31" s="1">
        <f t="shared" si="0"/>
        <v>0</v>
      </c>
      <c r="U31" s="1">
        <f t="shared" si="1"/>
        <v>0</v>
      </c>
      <c r="V31" s="1">
        <f t="shared" si="2"/>
        <v>0</v>
      </c>
      <c r="W31" s="1">
        <f t="shared" si="3"/>
        <v>0</v>
      </c>
      <c r="X31" s="1">
        <f t="shared" si="4"/>
        <v>0</v>
      </c>
      <c r="Y31" s="1">
        <f t="shared" si="5"/>
        <v>0</v>
      </c>
      <c r="Z31" s="1">
        <f t="shared" si="6"/>
        <v>0</v>
      </c>
      <c r="AA31" s="1">
        <f t="shared" si="7"/>
        <v>0</v>
      </c>
      <c r="AB31" s="1" t="str">
        <f t="shared" si="9"/>
        <v/>
      </c>
    </row>
    <row r="32" spans="3:28" ht="78" customHeight="1">
      <c r="C32" s="45">
        <v>17</v>
      </c>
      <c r="D32" s="223" t="s">
        <v>45</v>
      </c>
      <c r="E32" s="224"/>
      <c r="F32" s="45" t="s">
        <v>1163</v>
      </c>
      <c r="G32" s="220" t="s">
        <v>177</v>
      </c>
      <c r="H32" s="221"/>
      <c r="I32" s="221"/>
      <c r="J32" s="221"/>
      <c r="K32" s="222"/>
      <c r="L32" s="62"/>
      <c r="M32" s="62"/>
      <c r="N32" s="62"/>
      <c r="O32" s="63">
        <v>3</v>
      </c>
      <c r="P32" s="63">
        <v>2</v>
      </c>
      <c r="S32" s="1">
        <f t="shared" si="8"/>
        <v>0</v>
      </c>
      <c r="T32" s="1">
        <f t="shared" si="0"/>
        <v>0</v>
      </c>
      <c r="U32" s="1">
        <f t="shared" si="1"/>
        <v>0</v>
      </c>
      <c r="V32" s="1">
        <f t="shared" si="2"/>
        <v>0</v>
      </c>
      <c r="W32" s="1">
        <f t="shared" si="3"/>
        <v>0</v>
      </c>
      <c r="X32" s="1">
        <f t="shared" si="4"/>
        <v>0</v>
      </c>
      <c r="Y32" s="1">
        <f t="shared" si="5"/>
        <v>0</v>
      </c>
      <c r="Z32" s="1">
        <f t="shared" si="6"/>
        <v>0</v>
      </c>
      <c r="AA32" s="1">
        <f t="shared" si="7"/>
        <v>0</v>
      </c>
      <c r="AB32" s="1" t="str">
        <f t="shared" ref="AB32:AB38" si="10">IF(OR(M32="X",N32="X"),_xlfn.CONCAT(F32,";"),"")</f>
        <v/>
      </c>
    </row>
    <row r="33" spans="1:28" ht="204.75" customHeight="1">
      <c r="C33" s="131" t="s">
        <v>178</v>
      </c>
      <c r="D33" s="286" t="s">
        <v>179</v>
      </c>
      <c r="E33" s="286"/>
      <c r="F33" s="131" t="s">
        <v>180</v>
      </c>
      <c r="G33" s="282" t="s">
        <v>181</v>
      </c>
      <c r="H33" s="283"/>
      <c r="I33" s="283"/>
      <c r="J33" s="283"/>
      <c r="K33" s="284"/>
      <c r="L33" s="62"/>
      <c r="M33" s="62"/>
      <c r="N33" s="62"/>
      <c r="O33" s="63">
        <v>1</v>
      </c>
      <c r="P33" s="63">
        <v>2</v>
      </c>
      <c r="S33" s="1">
        <f t="shared" si="8"/>
        <v>0</v>
      </c>
      <c r="T33" s="1">
        <f t="shared" si="0"/>
        <v>0</v>
      </c>
      <c r="U33" s="1">
        <f t="shared" si="1"/>
        <v>0</v>
      </c>
      <c r="V33" s="1">
        <f t="shared" si="2"/>
        <v>0</v>
      </c>
      <c r="W33" s="1">
        <f t="shared" si="3"/>
        <v>0</v>
      </c>
      <c r="X33" s="1">
        <f t="shared" si="4"/>
        <v>0</v>
      </c>
      <c r="Y33" s="1">
        <f t="shared" si="5"/>
        <v>0</v>
      </c>
      <c r="Z33" s="1">
        <f t="shared" si="6"/>
        <v>0</v>
      </c>
      <c r="AA33" s="1">
        <f t="shared" si="7"/>
        <v>0</v>
      </c>
      <c r="AB33" s="1" t="str">
        <f t="shared" si="10"/>
        <v/>
      </c>
    </row>
    <row r="34" spans="1:28" ht="198.75" customHeight="1">
      <c r="C34" s="131" t="s">
        <v>178</v>
      </c>
      <c r="D34" s="286" t="s">
        <v>179</v>
      </c>
      <c r="E34" s="286"/>
      <c r="F34" s="131" t="s">
        <v>182</v>
      </c>
      <c r="G34" s="282" t="s">
        <v>183</v>
      </c>
      <c r="H34" s="283"/>
      <c r="I34" s="283"/>
      <c r="J34" s="283"/>
      <c r="K34" s="284"/>
      <c r="L34" s="62"/>
      <c r="M34" s="62"/>
      <c r="N34" s="62"/>
      <c r="O34" s="63">
        <v>2</v>
      </c>
      <c r="P34" s="63">
        <v>3</v>
      </c>
      <c r="S34" s="1">
        <f t="shared" si="8"/>
        <v>0</v>
      </c>
      <c r="T34" s="1">
        <f t="shared" si="0"/>
        <v>0</v>
      </c>
      <c r="U34" s="1">
        <f t="shared" si="1"/>
        <v>0</v>
      </c>
      <c r="V34" s="1">
        <f t="shared" si="2"/>
        <v>0</v>
      </c>
      <c r="W34" s="1">
        <f t="shared" si="3"/>
        <v>0</v>
      </c>
      <c r="X34" s="1">
        <f t="shared" si="4"/>
        <v>0</v>
      </c>
      <c r="Y34" s="1">
        <f t="shared" si="5"/>
        <v>0</v>
      </c>
      <c r="Z34" s="1">
        <f t="shared" si="6"/>
        <v>0</v>
      </c>
      <c r="AA34" s="1">
        <f t="shared" si="7"/>
        <v>0</v>
      </c>
      <c r="AB34" s="1" t="str">
        <f t="shared" ref="AB34" si="11">IF(OR(M34="X",N34="X"),_xlfn.CONCAT(F34,";"),"")</f>
        <v/>
      </c>
    </row>
    <row r="35" spans="1:28" ht="110.25" customHeight="1">
      <c r="C35" s="45" t="s">
        <v>184</v>
      </c>
      <c r="D35" s="223" t="s">
        <v>185</v>
      </c>
      <c r="E35" s="224"/>
      <c r="F35" s="45" t="s">
        <v>186</v>
      </c>
      <c r="G35" s="220" t="s">
        <v>187</v>
      </c>
      <c r="H35" s="221"/>
      <c r="I35" s="221"/>
      <c r="J35" s="221"/>
      <c r="K35" s="221"/>
      <c r="L35" s="62"/>
      <c r="M35" s="62"/>
      <c r="N35" s="62"/>
      <c r="O35" s="63">
        <v>2</v>
      </c>
      <c r="P35" s="63">
        <v>2</v>
      </c>
      <c r="S35" s="1">
        <f t="shared" si="8"/>
        <v>0</v>
      </c>
      <c r="T35" s="1">
        <f t="shared" si="0"/>
        <v>0</v>
      </c>
      <c r="U35" s="1">
        <f t="shared" si="1"/>
        <v>0</v>
      </c>
      <c r="V35" s="1">
        <f t="shared" si="2"/>
        <v>0</v>
      </c>
      <c r="W35" s="1">
        <f t="shared" si="3"/>
        <v>0</v>
      </c>
      <c r="X35" s="1">
        <f t="shared" si="4"/>
        <v>0</v>
      </c>
      <c r="Y35" s="1">
        <f t="shared" si="5"/>
        <v>0</v>
      </c>
      <c r="Z35" s="1">
        <f t="shared" si="6"/>
        <v>0</v>
      </c>
      <c r="AA35" s="1">
        <f t="shared" si="7"/>
        <v>0</v>
      </c>
      <c r="AB35" s="1" t="str">
        <f t="shared" si="10"/>
        <v/>
      </c>
    </row>
    <row r="36" spans="1:28" ht="120.75" customHeight="1">
      <c r="C36" s="45" t="s">
        <v>188</v>
      </c>
      <c r="D36" s="500" t="s">
        <v>189</v>
      </c>
      <c r="E36" s="500"/>
      <c r="F36" s="45" t="s">
        <v>190</v>
      </c>
      <c r="G36" s="220" t="s">
        <v>191</v>
      </c>
      <c r="H36" s="221"/>
      <c r="I36" s="221"/>
      <c r="J36" s="221"/>
      <c r="K36" s="222"/>
      <c r="L36" s="62"/>
      <c r="M36" s="62"/>
      <c r="N36" s="62"/>
      <c r="O36" s="63">
        <v>2</v>
      </c>
      <c r="P36" s="63">
        <v>2</v>
      </c>
      <c r="S36" s="1">
        <f t="shared" si="8"/>
        <v>0</v>
      </c>
      <c r="T36" s="1">
        <f t="shared" si="0"/>
        <v>0</v>
      </c>
      <c r="U36" s="1">
        <f t="shared" si="1"/>
        <v>0</v>
      </c>
      <c r="V36" s="1">
        <f t="shared" si="2"/>
        <v>0</v>
      </c>
      <c r="W36" s="1">
        <f t="shared" si="3"/>
        <v>0</v>
      </c>
      <c r="X36" s="1">
        <f t="shared" si="4"/>
        <v>0</v>
      </c>
      <c r="Y36" s="1">
        <f t="shared" si="5"/>
        <v>0</v>
      </c>
      <c r="Z36" s="1">
        <f t="shared" si="6"/>
        <v>0</v>
      </c>
      <c r="AA36" s="1">
        <f t="shared" si="7"/>
        <v>0</v>
      </c>
      <c r="AB36" s="1" t="str">
        <f t="shared" si="10"/>
        <v/>
      </c>
    </row>
    <row r="37" spans="1:28" ht="129.75" customHeight="1">
      <c r="B37" s="51"/>
      <c r="C37" s="32" t="s">
        <v>192</v>
      </c>
      <c r="D37" s="270" t="s">
        <v>193</v>
      </c>
      <c r="E37" s="270"/>
      <c r="F37" s="32" t="s">
        <v>194</v>
      </c>
      <c r="G37" s="271" t="s">
        <v>195</v>
      </c>
      <c r="H37" s="271"/>
      <c r="I37" s="271"/>
      <c r="J37" s="271"/>
      <c r="K37" s="271"/>
      <c r="L37" s="62"/>
      <c r="M37" s="62"/>
      <c r="N37" s="62"/>
      <c r="O37" s="63">
        <v>2</v>
      </c>
      <c r="P37" s="64">
        <v>2</v>
      </c>
      <c r="Q37" s="3"/>
      <c r="S37" s="34">
        <f t="shared" si="8"/>
        <v>0</v>
      </c>
      <c r="T37" s="34">
        <f t="shared" si="0"/>
        <v>0</v>
      </c>
      <c r="U37" s="34">
        <f t="shared" si="1"/>
        <v>0</v>
      </c>
      <c r="V37" s="34">
        <f t="shared" si="2"/>
        <v>0</v>
      </c>
      <c r="W37" s="34">
        <f t="shared" si="3"/>
        <v>0</v>
      </c>
      <c r="X37" s="34">
        <f t="shared" si="4"/>
        <v>0</v>
      </c>
      <c r="Y37" s="34">
        <f t="shared" si="5"/>
        <v>0</v>
      </c>
      <c r="Z37" s="34">
        <f t="shared" si="6"/>
        <v>0</v>
      </c>
      <c r="AA37" s="34">
        <f t="shared" si="7"/>
        <v>0</v>
      </c>
      <c r="AB37" s="1" t="str">
        <f t="shared" si="10"/>
        <v/>
      </c>
    </row>
    <row r="38" spans="1:28" ht="181.5" customHeight="1">
      <c r="C38" s="45" t="s">
        <v>196</v>
      </c>
      <c r="D38" s="371" t="s">
        <v>197</v>
      </c>
      <c r="E38" s="372"/>
      <c r="F38" s="45" t="s">
        <v>198</v>
      </c>
      <c r="G38" s="282" t="s">
        <v>1164</v>
      </c>
      <c r="H38" s="283"/>
      <c r="I38" s="283"/>
      <c r="J38" s="283"/>
      <c r="K38" s="284"/>
      <c r="L38" s="62"/>
      <c r="M38" s="62"/>
      <c r="N38" s="62"/>
      <c r="O38" s="64">
        <v>3</v>
      </c>
      <c r="P38" s="64">
        <v>1</v>
      </c>
      <c r="S38" s="1">
        <f>IF(AND(OR($M38="x",$N38="x"),$O38=1,$P38=3),1,0)</f>
        <v>0</v>
      </c>
      <c r="T38" s="1">
        <f>IF(AND(OR($M38="x",$N38="x"),$O38=2,$P38=3),1,0)</f>
        <v>0</v>
      </c>
      <c r="U38" s="1">
        <f>IF(AND(OR($M38="x",$N38="x"),$O38=3,$P38=3),1,0)</f>
        <v>0</v>
      </c>
      <c r="V38" s="1">
        <f>IF(AND(OR($M38="x",$N38="x"),$O38=1,$P38=2),1,0)</f>
        <v>0</v>
      </c>
      <c r="W38" s="1">
        <f>IF(AND(OR($M38="x",$N38="x"),$O38=2,$P38=2),1,0)</f>
        <v>0</v>
      </c>
      <c r="X38" s="1">
        <f>IF(AND(OR($M38="x",$N38="x"),$O38=3,$P38=2),1,0)</f>
        <v>0</v>
      </c>
      <c r="Y38" s="1">
        <f>IF(AND(OR($M38="x",$N38="x"),$O38=1,$P38=1),1,0)</f>
        <v>0</v>
      </c>
      <c r="Z38" s="1">
        <f>IF(AND(OR($M38="x",$N38="x"),$O38=2,$P38=1),1,0)</f>
        <v>0</v>
      </c>
      <c r="AA38" s="1">
        <f>IF(AND(OR($M38="x",$N38="x"),$O38=3,$P38=1),1,0)</f>
        <v>0</v>
      </c>
      <c r="AB38" s="1" t="str">
        <f t="shared" si="10"/>
        <v/>
      </c>
    </row>
    <row r="39" spans="1:28" ht="18.75" customHeight="1">
      <c r="C39" s="69"/>
      <c r="D39" s="69"/>
      <c r="E39" s="69"/>
      <c r="F39" s="69"/>
      <c r="G39" s="69"/>
      <c r="H39" s="69"/>
      <c r="I39" s="69"/>
      <c r="J39" s="69"/>
      <c r="K39" s="69"/>
      <c r="L39" s="69"/>
      <c r="M39" s="69"/>
      <c r="N39" s="69"/>
      <c r="O39" s="69"/>
      <c r="P39" s="69"/>
    </row>
    <row r="40" spans="1:28" s="206" customFormat="1" ht="56.25" customHeight="1">
      <c r="B40" s="207"/>
      <c r="C40" s="285" t="s">
        <v>272</v>
      </c>
      <c r="D40" s="285"/>
      <c r="E40" s="285"/>
      <c r="F40" s="285"/>
      <c r="G40" s="285"/>
      <c r="H40" s="285"/>
      <c r="I40" s="285"/>
      <c r="J40" s="285"/>
      <c r="K40" s="285"/>
      <c r="L40" s="285"/>
      <c r="M40" s="285"/>
      <c r="N40" s="285"/>
      <c r="O40" s="285"/>
      <c r="P40" s="285"/>
    </row>
    <row r="41" spans="1:28" s="209" customFormat="1" ht="264.75" customHeight="1">
      <c r="A41" s="208"/>
      <c r="B41" s="207"/>
      <c r="C41" s="238" t="s">
        <v>273</v>
      </c>
      <c r="D41" s="238"/>
      <c r="E41" s="238"/>
      <c r="F41" s="238"/>
      <c r="G41" s="238"/>
      <c r="H41" s="238"/>
      <c r="I41" s="238"/>
      <c r="J41" s="238"/>
      <c r="K41" s="238"/>
      <c r="L41" s="238"/>
      <c r="M41" s="238"/>
      <c r="N41" s="238"/>
      <c r="O41" s="238"/>
      <c r="P41" s="238"/>
      <c r="Q41" s="206"/>
    </row>
    <row r="42" spans="1:28" s="209" customFormat="1" ht="64.5" customHeight="1" thickBot="1">
      <c r="A42" s="208"/>
      <c r="B42" s="207"/>
      <c r="C42" s="238" t="s">
        <v>274</v>
      </c>
      <c r="D42" s="238"/>
      <c r="E42" s="238"/>
      <c r="F42" s="238"/>
      <c r="G42" s="238"/>
      <c r="H42" s="238"/>
      <c r="I42" s="238"/>
      <c r="J42" s="238"/>
      <c r="K42" s="238"/>
      <c r="L42" s="238"/>
      <c r="M42" s="238"/>
      <c r="N42" s="238"/>
      <c r="O42" s="238"/>
      <c r="P42" s="238"/>
      <c r="Q42" s="206"/>
    </row>
    <row r="43" spans="1:28" s="209" customFormat="1" ht="48" customHeight="1">
      <c r="A43" s="208"/>
      <c r="B43" s="207"/>
      <c r="C43" s="352" t="s">
        <v>275</v>
      </c>
      <c r="D43" s="353"/>
      <c r="E43" s="353"/>
      <c r="F43" s="353" t="s">
        <v>276</v>
      </c>
      <c r="G43" s="353"/>
      <c r="H43" s="353"/>
      <c r="I43" s="353"/>
      <c r="J43" s="353"/>
      <c r="K43" s="353"/>
      <c r="L43" s="353"/>
      <c r="M43" s="353" t="s">
        <v>277</v>
      </c>
      <c r="N43" s="353"/>
      <c r="O43" s="353"/>
      <c r="P43" s="368"/>
      <c r="Q43" s="206"/>
    </row>
    <row r="44" spans="1:28" s="209" customFormat="1" ht="71.25" customHeight="1">
      <c r="A44" s="208"/>
      <c r="B44" s="207"/>
      <c r="C44" s="354" t="s">
        <v>278</v>
      </c>
      <c r="D44" s="355"/>
      <c r="E44" s="355"/>
      <c r="F44" s="358" t="s">
        <v>279</v>
      </c>
      <c r="G44" s="358"/>
      <c r="H44" s="358"/>
      <c r="I44" s="358"/>
      <c r="J44" s="358"/>
      <c r="K44" s="358"/>
      <c r="L44" s="358"/>
      <c r="M44" s="358" t="s">
        <v>280</v>
      </c>
      <c r="N44" s="358"/>
      <c r="O44" s="358"/>
      <c r="P44" s="360"/>
      <c r="Q44" s="206"/>
    </row>
    <row r="45" spans="1:28" s="209" customFormat="1" ht="113.25" customHeight="1">
      <c r="A45" s="208"/>
      <c r="B45" s="207"/>
      <c r="C45" s="354" t="s">
        <v>281</v>
      </c>
      <c r="D45" s="355"/>
      <c r="E45" s="355"/>
      <c r="F45" s="358" t="s">
        <v>282</v>
      </c>
      <c r="G45" s="358"/>
      <c r="H45" s="358"/>
      <c r="I45" s="358"/>
      <c r="J45" s="358"/>
      <c r="K45" s="358"/>
      <c r="L45" s="358"/>
      <c r="M45" s="358" t="s">
        <v>280</v>
      </c>
      <c r="N45" s="358"/>
      <c r="O45" s="358"/>
      <c r="P45" s="360"/>
      <c r="Q45" s="206"/>
    </row>
    <row r="46" spans="1:28" s="209" customFormat="1" ht="100.5" customHeight="1" thickBot="1">
      <c r="A46" s="208"/>
      <c r="B46" s="207"/>
      <c r="C46" s="356" t="s">
        <v>283</v>
      </c>
      <c r="D46" s="357"/>
      <c r="E46" s="357"/>
      <c r="F46" s="359" t="s">
        <v>284</v>
      </c>
      <c r="G46" s="359"/>
      <c r="H46" s="359"/>
      <c r="I46" s="359"/>
      <c r="J46" s="359"/>
      <c r="K46" s="359"/>
      <c r="L46" s="359"/>
      <c r="M46" s="359" t="s">
        <v>285</v>
      </c>
      <c r="N46" s="359"/>
      <c r="O46" s="359"/>
      <c r="P46" s="361"/>
      <c r="Q46" s="206"/>
    </row>
    <row r="47" spans="1:28" s="209" customFormat="1" ht="32.25" customHeight="1">
      <c r="A47" s="208"/>
      <c r="B47" s="207"/>
      <c r="C47" s="337" t="s">
        <v>286</v>
      </c>
      <c r="D47" s="337"/>
      <c r="E47" s="337"/>
      <c r="F47" s="337"/>
      <c r="G47" s="337"/>
      <c r="H47" s="337"/>
      <c r="I47" s="337"/>
      <c r="J47" s="337"/>
      <c r="K47" s="337"/>
      <c r="L47" s="337"/>
      <c r="M47" s="337"/>
      <c r="N47" s="337"/>
      <c r="O47" s="337"/>
      <c r="P47" s="337"/>
      <c r="Q47" s="206"/>
    </row>
    <row r="48" spans="1:28" s="209" customFormat="1" ht="139.5" customHeight="1">
      <c r="A48" s="208"/>
      <c r="B48" s="207"/>
      <c r="C48" s="238" t="s">
        <v>287</v>
      </c>
      <c r="D48" s="238"/>
      <c r="E48" s="238"/>
      <c r="F48" s="238"/>
      <c r="G48" s="238"/>
      <c r="H48" s="238"/>
      <c r="I48" s="238"/>
      <c r="J48" s="238"/>
      <c r="K48" s="238"/>
      <c r="L48" s="238"/>
      <c r="M48" s="238"/>
      <c r="N48" s="238"/>
      <c r="O48" s="238"/>
      <c r="P48" s="238"/>
      <c r="Q48" s="206"/>
    </row>
    <row r="49" spans="1:28" s="3" customFormat="1" ht="21" customHeight="1">
      <c r="A49" s="1"/>
      <c r="B49" s="15"/>
      <c r="C49" s="122"/>
      <c r="D49" s="122"/>
      <c r="E49" s="122"/>
      <c r="F49" s="122"/>
      <c r="G49" s="123"/>
      <c r="H49" s="123"/>
      <c r="I49" s="123"/>
      <c r="J49" s="123"/>
      <c r="K49" s="123"/>
      <c r="L49" s="123"/>
      <c r="M49" s="123"/>
      <c r="N49" s="123"/>
      <c r="O49" s="124"/>
      <c r="P49" s="124"/>
      <c r="Q49" s="15"/>
      <c r="S49" s="1"/>
      <c r="T49" s="1"/>
      <c r="U49" s="1"/>
      <c r="V49" s="1"/>
      <c r="W49" s="1"/>
      <c r="X49" s="1"/>
      <c r="Y49" s="1"/>
      <c r="Z49" s="1"/>
      <c r="AA49" s="1"/>
      <c r="AB49" s="1"/>
    </row>
    <row r="50" spans="1:28" ht="24.75" customHeight="1">
      <c r="C50" s="112"/>
      <c r="D50" s="112"/>
      <c r="E50" s="112"/>
      <c r="F50" s="112"/>
      <c r="G50" s="485"/>
      <c r="H50" s="486"/>
      <c r="I50" s="475" t="s">
        <v>288</v>
      </c>
      <c r="J50" s="476"/>
      <c r="K50" s="476"/>
      <c r="L50" s="476"/>
      <c r="M50" s="476"/>
      <c r="N50" s="477"/>
      <c r="O50" s="125"/>
      <c r="P50" s="112"/>
    </row>
    <row r="51" spans="1:28" ht="24.75" customHeight="1">
      <c r="C51" s="112"/>
      <c r="D51" s="112"/>
      <c r="E51" s="112"/>
      <c r="F51" s="112"/>
      <c r="G51" s="487"/>
      <c r="H51" s="488"/>
      <c r="I51" s="466" t="s">
        <v>289</v>
      </c>
      <c r="J51" s="467"/>
      <c r="K51" s="466" t="s">
        <v>290</v>
      </c>
      <c r="L51" s="467"/>
      <c r="M51" s="466" t="s">
        <v>291</v>
      </c>
      <c r="N51" s="467"/>
      <c r="O51" s="126"/>
      <c r="P51" s="112"/>
    </row>
    <row r="52" spans="1:28" ht="24.75" customHeight="1">
      <c r="C52" s="112"/>
      <c r="D52" s="112"/>
      <c r="E52" s="112"/>
      <c r="F52" s="112"/>
      <c r="G52" s="478" t="s">
        <v>292</v>
      </c>
      <c r="H52" s="128" t="s">
        <v>293</v>
      </c>
      <c r="I52" s="481">
        <f>SUM(S18:S38)</f>
        <v>0</v>
      </c>
      <c r="J52" s="482"/>
      <c r="K52" s="481">
        <f>SUM(T18:T38)</f>
        <v>0</v>
      </c>
      <c r="L52" s="482"/>
      <c r="M52" s="481">
        <f>SUM(U18:U38)</f>
        <v>0</v>
      </c>
      <c r="N52" s="482"/>
      <c r="O52" s="112"/>
      <c r="P52" s="112"/>
    </row>
    <row r="53" spans="1:28" ht="24.75" customHeight="1">
      <c r="C53" s="112"/>
      <c r="D53" s="112"/>
      <c r="E53" s="112"/>
      <c r="F53" s="112"/>
      <c r="G53" s="479"/>
      <c r="H53" s="128" t="s">
        <v>294</v>
      </c>
      <c r="I53" s="489">
        <f>SUM(V18:V38)</f>
        <v>0</v>
      </c>
      <c r="J53" s="490"/>
      <c r="K53" s="491">
        <f>SUM(W18:W38)</f>
        <v>0</v>
      </c>
      <c r="L53" s="492"/>
      <c r="M53" s="491">
        <f>SUM(X18:X38)</f>
        <v>0</v>
      </c>
      <c r="N53" s="492"/>
      <c r="O53" s="112"/>
      <c r="P53" s="112"/>
    </row>
    <row r="54" spans="1:28" ht="24.75" customHeight="1">
      <c r="C54" s="112"/>
      <c r="D54" s="112"/>
      <c r="E54" s="112"/>
      <c r="F54" s="112"/>
      <c r="G54" s="480"/>
      <c r="H54" s="128" t="s">
        <v>295</v>
      </c>
      <c r="I54" s="489">
        <f>SUM(Y18:Y38)</f>
        <v>0</v>
      </c>
      <c r="J54" s="490"/>
      <c r="K54" s="489">
        <f>SUM(Z18:Z38)</f>
        <v>0</v>
      </c>
      <c r="L54" s="490"/>
      <c r="M54" s="491">
        <f>SUM(AA18:AA38)</f>
        <v>0</v>
      </c>
      <c r="N54" s="492"/>
      <c r="O54" s="112"/>
      <c r="P54" s="112"/>
    </row>
    <row r="55" spans="1:28" ht="54.75" customHeight="1">
      <c r="C55" s="112"/>
      <c r="D55" s="112"/>
      <c r="E55" s="112"/>
      <c r="F55" s="112"/>
      <c r="G55" s="464" t="s">
        <v>296</v>
      </c>
      <c r="H55" s="464"/>
      <c r="I55" s="464"/>
      <c r="J55" s="464"/>
      <c r="K55" s="464"/>
      <c r="L55" s="464"/>
      <c r="M55" s="464"/>
      <c r="N55" s="125">
        <f>SUM(I52:N54)</f>
        <v>0</v>
      </c>
      <c r="O55" s="112"/>
      <c r="P55" s="112"/>
    </row>
    <row r="56" spans="1:28" s="3" customFormat="1" ht="75.75" customHeight="1">
      <c r="A56" s="16"/>
      <c r="B56" s="49"/>
      <c r="C56" s="249" t="s">
        <v>297</v>
      </c>
      <c r="D56" s="249"/>
      <c r="E56" s="249"/>
      <c r="F56" s="249"/>
      <c r="G56" s="249"/>
      <c r="H56" s="249"/>
      <c r="I56" s="249"/>
      <c r="J56" s="249"/>
      <c r="K56" s="249"/>
      <c r="L56" s="249"/>
      <c r="M56" s="249"/>
      <c r="N56" s="249"/>
      <c r="O56" s="249"/>
      <c r="P56" s="249"/>
      <c r="Q56" s="1"/>
    </row>
    <row r="57" spans="1:28" ht="21" customHeight="1">
      <c r="B57" s="49"/>
      <c r="C57" s="454"/>
      <c r="D57" s="455"/>
      <c r="E57" s="455"/>
      <c r="F57" s="455"/>
      <c r="G57" s="455"/>
      <c r="H57" s="455"/>
      <c r="I57" s="455"/>
      <c r="J57" s="455"/>
      <c r="K57" s="455"/>
      <c r="L57" s="455"/>
      <c r="M57" s="455"/>
      <c r="N57" s="455"/>
      <c r="O57" s="455"/>
      <c r="P57" s="456"/>
      <c r="Q57" s="48"/>
      <c r="R57" s="48"/>
    </row>
    <row r="58" spans="1:28" ht="21" customHeight="1">
      <c r="B58" s="49"/>
      <c r="C58" s="457"/>
      <c r="D58" s="458"/>
      <c r="E58" s="458"/>
      <c r="F58" s="458"/>
      <c r="G58" s="458"/>
      <c r="H58" s="458"/>
      <c r="I58" s="458"/>
      <c r="J58" s="458"/>
      <c r="K58" s="458"/>
      <c r="L58" s="458"/>
      <c r="M58" s="458"/>
      <c r="N58" s="458"/>
      <c r="O58" s="458"/>
      <c r="P58" s="459"/>
      <c r="Q58" s="48"/>
      <c r="R58" s="48"/>
    </row>
    <row r="59" spans="1:28" ht="21" customHeight="1">
      <c r="B59" s="49"/>
      <c r="C59" s="457"/>
      <c r="D59" s="458"/>
      <c r="E59" s="458"/>
      <c r="F59" s="458"/>
      <c r="G59" s="458"/>
      <c r="H59" s="458"/>
      <c r="I59" s="458"/>
      <c r="J59" s="458"/>
      <c r="K59" s="458"/>
      <c r="L59" s="458"/>
      <c r="M59" s="458"/>
      <c r="N59" s="458"/>
      <c r="O59" s="458"/>
      <c r="P59" s="459"/>
      <c r="Q59" s="48"/>
      <c r="R59" s="48"/>
    </row>
    <row r="60" spans="1:28" ht="21" customHeight="1">
      <c r="B60" s="49"/>
      <c r="C60" s="457"/>
      <c r="D60" s="458"/>
      <c r="E60" s="458"/>
      <c r="F60" s="458"/>
      <c r="G60" s="458"/>
      <c r="H60" s="458"/>
      <c r="I60" s="458"/>
      <c r="J60" s="458"/>
      <c r="K60" s="458"/>
      <c r="L60" s="458"/>
      <c r="M60" s="458"/>
      <c r="N60" s="458"/>
      <c r="O60" s="458"/>
      <c r="P60" s="459"/>
      <c r="Q60" s="48"/>
      <c r="R60" s="48"/>
    </row>
    <row r="61" spans="1:28" ht="21" customHeight="1">
      <c r="B61" s="49"/>
      <c r="C61" s="460"/>
      <c r="D61" s="461"/>
      <c r="E61" s="461"/>
      <c r="F61" s="461"/>
      <c r="G61" s="461"/>
      <c r="H61" s="461"/>
      <c r="I61" s="461"/>
      <c r="J61" s="461"/>
      <c r="K61" s="461"/>
      <c r="L61" s="461"/>
      <c r="M61" s="461"/>
      <c r="N61" s="461"/>
      <c r="O61" s="461"/>
      <c r="P61" s="462"/>
      <c r="Q61" s="48"/>
      <c r="R61" s="48"/>
    </row>
    <row r="62" spans="1:28" ht="27.75" customHeight="1">
      <c r="B62" s="49"/>
      <c r="C62" s="112"/>
      <c r="D62" s="112"/>
      <c r="E62" s="112"/>
      <c r="F62" s="112"/>
      <c r="G62" s="112"/>
      <c r="H62" s="112"/>
      <c r="I62" s="112"/>
      <c r="J62" s="112"/>
      <c r="K62" s="112"/>
      <c r="L62" s="112"/>
      <c r="M62" s="112"/>
      <c r="N62" s="112"/>
      <c r="O62" s="112"/>
      <c r="P62" s="112"/>
      <c r="Q62" s="48"/>
      <c r="R62" s="48"/>
    </row>
    <row r="63" spans="1:28" ht="57.75" customHeight="1">
      <c r="B63" s="49"/>
      <c r="C63" s="249" t="s">
        <v>298</v>
      </c>
      <c r="D63" s="249"/>
      <c r="E63" s="249"/>
      <c r="F63" s="249"/>
      <c r="G63" s="249"/>
      <c r="H63" s="249"/>
      <c r="I63" s="249"/>
      <c r="J63" s="249"/>
      <c r="K63" s="249"/>
      <c r="L63" s="249"/>
      <c r="M63" s="249"/>
      <c r="N63" s="249"/>
      <c r="O63" s="249"/>
      <c r="P63" s="249"/>
      <c r="Q63" s="48"/>
      <c r="R63" s="48"/>
    </row>
    <row r="64" spans="1:28" ht="21" customHeight="1">
      <c r="B64" s="49"/>
      <c r="C64" s="454"/>
      <c r="D64" s="455"/>
      <c r="E64" s="455"/>
      <c r="F64" s="455"/>
      <c r="G64" s="455"/>
      <c r="H64" s="455"/>
      <c r="I64" s="455"/>
      <c r="J64" s="455"/>
      <c r="K64" s="455"/>
      <c r="L64" s="455"/>
      <c r="M64" s="455"/>
      <c r="N64" s="455"/>
      <c r="O64" s="455"/>
      <c r="P64" s="456"/>
      <c r="Q64" s="48"/>
      <c r="R64" s="48"/>
    </row>
    <row r="65" spans="1:18" ht="21" customHeight="1">
      <c r="B65" s="49"/>
      <c r="C65" s="457"/>
      <c r="D65" s="458"/>
      <c r="E65" s="458"/>
      <c r="F65" s="458"/>
      <c r="G65" s="458"/>
      <c r="H65" s="458"/>
      <c r="I65" s="458"/>
      <c r="J65" s="458"/>
      <c r="K65" s="458"/>
      <c r="L65" s="458"/>
      <c r="M65" s="458"/>
      <c r="N65" s="458"/>
      <c r="O65" s="458"/>
      <c r="P65" s="459"/>
      <c r="Q65" s="48"/>
      <c r="R65" s="48"/>
    </row>
    <row r="66" spans="1:18" ht="21" customHeight="1">
      <c r="B66" s="49"/>
      <c r="C66" s="457"/>
      <c r="D66" s="458"/>
      <c r="E66" s="458"/>
      <c r="F66" s="458"/>
      <c r="G66" s="458"/>
      <c r="H66" s="458"/>
      <c r="I66" s="458"/>
      <c r="J66" s="458"/>
      <c r="K66" s="458"/>
      <c r="L66" s="458"/>
      <c r="M66" s="458"/>
      <c r="N66" s="458"/>
      <c r="O66" s="458"/>
      <c r="P66" s="459"/>
      <c r="Q66" s="48"/>
      <c r="R66" s="48"/>
    </row>
    <row r="67" spans="1:18" ht="21" customHeight="1">
      <c r="B67" s="49"/>
      <c r="C67" s="457"/>
      <c r="D67" s="458"/>
      <c r="E67" s="458"/>
      <c r="F67" s="458"/>
      <c r="G67" s="458"/>
      <c r="H67" s="458"/>
      <c r="I67" s="458"/>
      <c r="J67" s="458"/>
      <c r="K67" s="458"/>
      <c r="L67" s="458"/>
      <c r="M67" s="458"/>
      <c r="N67" s="458"/>
      <c r="O67" s="458"/>
      <c r="P67" s="459"/>
      <c r="Q67" s="48"/>
      <c r="R67" s="48"/>
    </row>
    <row r="68" spans="1:18" ht="21" customHeight="1">
      <c r="B68" s="49"/>
      <c r="C68" s="460"/>
      <c r="D68" s="461"/>
      <c r="E68" s="461"/>
      <c r="F68" s="461"/>
      <c r="G68" s="461"/>
      <c r="H68" s="461"/>
      <c r="I68" s="461"/>
      <c r="J68" s="461"/>
      <c r="K68" s="461"/>
      <c r="L68" s="461"/>
      <c r="M68" s="461"/>
      <c r="N68" s="461"/>
      <c r="O68" s="461"/>
      <c r="P68" s="462"/>
      <c r="Q68" s="48"/>
      <c r="R68" s="48"/>
    </row>
    <row r="69" spans="1:18" ht="24" customHeight="1">
      <c r="B69" s="49"/>
      <c r="C69" s="112"/>
      <c r="D69" s="112"/>
      <c r="E69" s="112"/>
      <c r="F69" s="112"/>
      <c r="G69" s="112"/>
      <c r="H69" s="112"/>
      <c r="I69" s="112"/>
      <c r="J69" s="112"/>
      <c r="K69" s="112"/>
      <c r="L69" s="112"/>
      <c r="M69" s="112"/>
      <c r="N69" s="112"/>
      <c r="O69" s="112"/>
      <c r="P69" s="112"/>
      <c r="Q69" s="48"/>
      <c r="R69" s="48"/>
    </row>
    <row r="70" spans="1:18" ht="105" customHeight="1">
      <c r="B70" s="49"/>
      <c r="C70" s="249" t="s">
        <v>299</v>
      </c>
      <c r="D70" s="249"/>
      <c r="E70" s="249"/>
      <c r="F70" s="249"/>
      <c r="G70" s="249"/>
      <c r="H70" s="249"/>
      <c r="I70" s="249"/>
      <c r="J70" s="249"/>
      <c r="K70" s="249"/>
      <c r="L70" s="249"/>
      <c r="M70" s="249"/>
      <c r="N70" s="249"/>
      <c r="O70" s="249"/>
      <c r="P70" s="249"/>
    </row>
    <row r="71" spans="1:18" ht="21" customHeight="1">
      <c r="B71" s="49"/>
      <c r="C71" s="454"/>
      <c r="D71" s="455"/>
      <c r="E71" s="455"/>
      <c r="F71" s="455"/>
      <c r="G71" s="455"/>
      <c r="H71" s="455"/>
      <c r="I71" s="455"/>
      <c r="J71" s="455"/>
      <c r="K71" s="455"/>
      <c r="L71" s="455"/>
      <c r="M71" s="455"/>
      <c r="N71" s="455"/>
      <c r="O71" s="455"/>
      <c r="P71" s="456"/>
      <c r="Q71" s="48"/>
      <c r="R71" s="48"/>
    </row>
    <row r="72" spans="1:18" ht="21" customHeight="1">
      <c r="B72" s="49"/>
      <c r="C72" s="457"/>
      <c r="D72" s="458"/>
      <c r="E72" s="458"/>
      <c r="F72" s="458"/>
      <c r="G72" s="458"/>
      <c r="H72" s="458"/>
      <c r="I72" s="458"/>
      <c r="J72" s="458"/>
      <c r="K72" s="458"/>
      <c r="L72" s="458"/>
      <c r="M72" s="458"/>
      <c r="N72" s="458"/>
      <c r="O72" s="458"/>
      <c r="P72" s="459"/>
      <c r="Q72" s="48"/>
      <c r="R72" s="48"/>
    </row>
    <row r="73" spans="1:18" ht="21" customHeight="1">
      <c r="B73" s="49"/>
      <c r="C73" s="457"/>
      <c r="D73" s="458"/>
      <c r="E73" s="458"/>
      <c r="F73" s="458"/>
      <c r="G73" s="458"/>
      <c r="H73" s="458"/>
      <c r="I73" s="458"/>
      <c r="J73" s="458"/>
      <c r="K73" s="458"/>
      <c r="L73" s="458"/>
      <c r="M73" s="458"/>
      <c r="N73" s="458"/>
      <c r="O73" s="458"/>
      <c r="P73" s="459"/>
      <c r="Q73" s="48"/>
      <c r="R73" s="48"/>
    </row>
    <row r="74" spans="1:18" ht="21" customHeight="1">
      <c r="B74" s="49"/>
      <c r="C74" s="457"/>
      <c r="D74" s="458"/>
      <c r="E74" s="458"/>
      <c r="F74" s="458"/>
      <c r="G74" s="458"/>
      <c r="H74" s="458"/>
      <c r="I74" s="458"/>
      <c r="J74" s="458"/>
      <c r="K74" s="458"/>
      <c r="L74" s="458"/>
      <c r="M74" s="458"/>
      <c r="N74" s="458"/>
      <c r="O74" s="458"/>
      <c r="P74" s="459"/>
      <c r="Q74" s="48"/>
      <c r="R74" s="48"/>
    </row>
    <row r="75" spans="1:18" ht="21" customHeight="1">
      <c r="B75" s="49"/>
      <c r="C75" s="460"/>
      <c r="D75" s="461"/>
      <c r="E75" s="461"/>
      <c r="F75" s="461"/>
      <c r="G75" s="461"/>
      <c r="H75" s="461"/>
      <c r="I75" s="461"/>
      <c r="J75" s="461"/>
      <c r="K75" s="461"/>
      <c r="L75" s="461"/>
      <c r="M75" s="461"/>
      <c r="N75" s="461"/>
      <c r="O75" s="461"/>
      <c r="P75" s="462"/>
      <c r="Q75" s="48"/>
      <c r="R75" s="48"/>
    </row>
    <row r="76" spans="1:18" ht="21" customHeight="1">
      <c r="B76" s="49"/>
      <c r="C76" s="216"/>
      <c r="D76" s="216"/>
      <c r="E76" s="216"/>
      <c r="F76" s="216"/>
      <c r="G76" s="216"/>
      <c r="H76" s="216"/>
      <c r="I76" s="216"/>
      <c r="J76" s="216"/>
      <c r="K76" s="216"/>
      <c r="L76" s="216"/>
      <c r="M76" s="216"/>
      <c r="N76" s="216"/>
      <c r="O76" s="216"/>
      <c r="P76" s="216"/>
      <c r="Q76" s="48"/>
      <c r="R76" s="48"/>
    </row>
    <row r="77" spans="1:18">
      <c r="B77" s="50"/>
      <c r="C77" s="463" t="s">
        <v>300</v>
      </c>
      <c r="D77" s="463"/>
      <c r="E77" s="463"/>
      <c r="F77" s="463"/>
      <c r="G77" s="463"/>
      <c r="H77" s="463"/>
      <c r="I77" s="463"/>
      <c r="J77" s="463"/>
      <c r="K77" s="463"/>
      <c r="L77" s="463"/>
      <c r="M77" s="463"/>
      <c r="N77" s="463"/>
      <c r="O77" s="112"/>
      <c r="P77" s="112"/>
      <c r="Q77" s="2"/>
    </row>
    <row r="78" spans="1:18" s="209" customFormat="1" ht="132" customHeight="1">
      <c r="A78" s="208"/>
      <c r="B78" s="207"/>
      <c r="C78" s="238" t="s">
        <v>301</v>
      </c>
      <c r="D78" s="238"/>
      <c r="E78" s="238"/>
      <c r="F78" s="238"/>
      <c r="G78" s="238"/>
      <c r="H78" s="238"/>
      <c r="I78" s="238"/>
      <c r="J78" s="238"/>
      <c r="K78" s="238"/>
      <c r="L78" s="238"/>
      <c r="M78" s="238"/>
      <c r="N78" s="238"/>
      <c r="O78" s="238"/>
      <c r="P78" s="238"/>
      <c r="Q78" s="206"/>
    </row>
    <row r="79" spans="1:18" s="209" customFormat="1" ht="82.5" customHeight="1">
      <c r="A79" s="208"/>
      <c r="B79" s="207"/>
      <c r="C79" s="238" t="s">
        <v>302</v>
      </c>
      <c r="D79" s="238"/>
      <c r="E79" s="238"/>
      <c r="F79" s="238"/>
      <c r="G79" s="238"/>
      <c r="H79" s="238"/>
      <c r="I79" s="238"/>
      <c r="J79" s="238"/>
      <c r="K79" s="238"/>
      <c r="L79" s="238"/>
      <c r="M79" s="238"/>
      <c r="N79" s="238"/>
      <c r="O79" s="238"/>
      <c r="P79" s="238"/>
      <c r="Q79" s="206"/>
    </row>
    <row r="80" spans="1:18" s="209" customFormat="1" ht="273.75" customHeight="1">
      <c r="A80" s="208"/>
      <c r="B80" s="207"/>
      <c r="C80" s="238" t="s">
        <v>303</v>
      </c>
      <c r="D80" s="238"/>
      <c r="E80" s="238"/>
      <c r="F80" s="238"/>
      <c r="G80" s="238"/>
      <c r="H80" s="238"/>
      <c r="I80" s="238"/>
      <c r="J80" s="238"/>
      <c r="K80" s="238"/>
      <c r="L80" s="238"/>
      <c r="M80" s="238"/>
      <c r="N80" s="238"/>
      <c r="O80" s="238"/>
      <c r="P80" s="238"/>
      <c r="Q80" s="206"/>
    </row>
    <row r="81" spans="1:28" s="206" customFormat="1" ht="120" customHeight="1">
      <c r="B81" s="207"/>
      <c r="C81" s="238" t="s">
        <v>304</v>
      </c>
      <c r="D81" s="238"/>
      <c r="E81" s="238"/>
      <c r="F81" s="238"/>
      <c r="G81" s="238"/>
      <c r="H81" s="238"/>
      <c r="I81" s="238"/>
      <c r="J81" s="238"/>
      <c r="K81" s="238"/>
      <c r="L81" s="238"/>
      <c r="M81" s="238"/>
      <c r="N81" s="238"/>
      <c r="O81" s="238"/>
      <c r="P81" s="238"/>
      <c r="AB81" s="210"/>
    </row>
    <row r="82" spans="1:28" s="209" customFormat="1" ht="312.75" customHeight="1">
      <c r="A82" s="208"/>
      <c r="B82" s="207"/>
      <c r="C82" s="238" t="s">
        <v>305</v>
      </c>
      <c r="D82" s="238"/>
      <c r="E82" s="238"/>
      <c r="F82" s="238"/>
      <c r="G82" s="238"/>
      <c r="H82" s="238"/>
      <c r="I82" s="238"/>
      <c r="J82" s="238"/>
      <c r="K82" s="238"/>
      <c r="L82" s="238"/>
      <c r="M82" s="238"/>
      <c r="N82" s="238"/>
      <c r="O82" s="238"/>
      <c r="P82" s="238"/>
      <c r="Q82" s="206"/>
    </row>
    <row r="83" spans="1:28" s="206" customFormat="1" ht="151.5" customHeight="1">
      <c r="B83" s="211"/>
      <c r="C83" s="250" t="s">
        <v>306</v>
      </c>
      <c r="D83" s="250"/>
      <c r="E83" s="250"/>
      <c r="F83" s="250"/>
      <c r="G83" s="250"/>
      <c r="H83" s="250"/>
      <c r="I83" s="250"/>
      <c r="J83" s="250"/>
      <c r="K83" s="250"/>
      <c r="L83" s="250"/>
      <c r="M83" s="250"/>
      <c r="N83" s="250"/>
      <c r="O83" s="250"/>
      <c r="P83" s="250"/>
      <c r="Q83" s="209"/>
      <c r="AB83" s="210"/>
    </row>
    <row r="84" spans="1:28" s="206" customFormat="1" ht="246" customHeight="1">
      <c r="B84" s="207"/>
      <c r="C84" s="238" t="s">
        <v>307</v>
      </c>
      <c r="D84" s="238"/>
      <c r="E84" s="238"/>
      <c r="F84" s="238"/>
      <c r="G84" s="238"/>
      <c r="H84" s="238"/>
      <c r="I84" s="238"/>
      <c r="J84" s="238"/>
      <c r="K84" s="238"/>
      <c r="L84" s="238"/>
      <c r="M84" s="238"/>
      <c r="N84" s="238"/>
      <c r="O84" s="238"/>
      <c r="P84" s="238"/>
      <c r="AB84" s="210"/>
    </row>
    <row r="85" spans="1:28" s="209" customFormat="1" ht="72" customHeight="1">
      <c r="A85" s="208"/>
      <c r="B85" s="207"/>
      <c r="C85" s="238" t="s">
        <v>308</v>
      </c>
      <c r="D85" s="238"/>
      <c r="E85" s="238"/>
      <c r="F85" s="238"/>
      <c r="G85" s="238"/>
      <c r="H85" s="238"/>
      <c r="I85" s="238"/>
      <c r="J85" s="238"/>
      <c r="K85" s="238"/>
      <c r="L85" s="238"/>
      <c r="M85" s="238"/>
      <c r="N85" s="238"/>
      <c r="O85" s="238"/>
      <c r="P85" s="238"/>
      <c r="Q85" s="206"/>
    </row>
    <row r="86" spans="1:28" s="209" customFormat="1" ht="138" customHeight="1">
      <c r="A86" s="208"/>
      <c r="B86" s="207"/>
      <c r="C86" s="238" t="s">
        <v>309</v>
      </c>
      <c r="D86" s="238"/>
      <c r="E86" s="238"/>
      <c r="F86" s="238"/>
      <c r="G86" s="238"/>
      <c r="H86" s="238"/>
      <c r="I86" s="238"/>
      <c r="J86" s="238"/>
      <c r="K86" s="238"/>
      <c r="L86" s="238"/>
      <c r="M86" s="238"/>
      <c r="N86" s="238"/>
      <c r="O86" s="238"/>
      <c r="P86" s="238"/>
      <c r="Q86" s="206"/>
    </row>
    <row r="87" spans="1:28" s="209" customFormat="1" ht="162" customHeight="1">
      <c r="A87" s="208"/>
      <c r="B87" s="207"/>
      <c r="C87" s="250" t="s">
        <v>310</v>
      </c>
      <c r="D87" s="250"/>
      <c r="E87" s="250"/>
      <c r="F87" s="250"/>
      <c r="G87" s="250"/>
      <c r="H87" s="250"/>
      <c r="I87" s="250"/>
      <c r="J87" s="250"/>
      <c r="K87" s="250"/>
      <c r="L87" s="250"/>
      <c r="M87" s="250"/>
      <c r="N87" s="250"/>
      <c r="O87" s="250"/>
      <c r="P87" s="250"/>
      <c r="Q87" s="206"/>
    </row>
    <row r="88" spans="1:28" s="206" customFormat="1" ht="186" customHeight="1">
      <c r="B88" s="207"/>
      <c r="C88" s="250" t="s">
        <v>311</v>
      </c>
      <c r="D88" s="250"/>
      <c r="E88" s="250"/>
      <c r="F88" s="250"/>
      <c r="G88" s="250"/>
      <c r="H88" s="250"/>
      <c r="I88" s="250"/>
      <c r="J88" s="250"/>
      <c r="K88" s="250"/>
      <c r="L88" s="250"/>
      <c r="M88" s="250"/>
      <c r="N88" s="250"/>
      <c r="O88" s="250"/>
      <c r="P88" s="250"/>
      <c r="Q88" s="212"/>
    </row>
    <row r="89" spans="1:28" s="206" customFormat="1" ht="138.75" customHeight="1">
      <c r="B89" s="207"/>
      <c r="C89" s="336" t="s">
        <v>312</v>
      </c>
      <c r="D89" s="336"/>
      <c r="E89" s="336"/>
      <c r="F89" s="336"/>
      <c r="G89" s="336"/>
      <c r="H89" s="336"/>
      <c r="I89" s="336"/>
      <c r="J89" s="336"/>
      <c r="K89" s="336"/>
      <c r="L89" s="336"/>
      <c r="M89" s="336"/>
      <c r="N89" s="336"/>
      <c r="O89" s="336"/>
      <c r="P89" s="336"/>
      <c r="Q89" s="212"/>
    </row>
    <row r="90" spans="1:28" s="206" customFormat="1" ht="324" customHeight="1">
      <c r="B90" s="207"/>
      <c r="C90" s="250" t="s">
        <v>313</v>
      </c>
      <c r="D90" s="250"/>
      <c r="E90" s="250"/>
      <c r="F90" s="250"/>
      <c r="G90" s="250"/>
      <c r="H90" s="250"/>
      <c r="I90" s="250"/>
      <c r="J90" s="250"/>
      <c r="K90" s="250"/>
      <c r="L90" s="250"/>
      <c r="M90" s="250"/>
      <c r="N90" s="250"/>
      <c r="O90" s="250"/>
      <c r="P90" s="250"/>
      <c r="Q90" s="212"/>
    </row>
    <row r="91" spans="1:28" s="206" customFormat="1" ht="274.5" customHeight="1">
      <c r="B91" s="207"/>
      <c r="C91" s="250" t="s">
        <v>395</v>
      </c>
      <c r="D91" s="250"/>
      <c r="E91" s="250"/>
      <c r="F91" s="250"/>
      <c r="G91" s="250"/>
      <c r="H91" s="250"/>
      <c r="I91" s="250"/>
      <c r="J91" s="250"/>
      <c r="K91" s="250"/>
      <c r="L91" s="250"/>
      <c r="M91" s="250"/>
      <c r="N91" s="250"/>
      <c r="O91" s="250"/>
      <c r="P91" s="250"/>
      <c r="Q91" s="212"/>
    </row>
    <row r="92" spans="1:28" s="159" customFormat="1" ht="84.75" customHeight="1">
      <c r="B92" s="200"/>
      <c r="C92" s="303"/>
      <c r="D92" s="303"/>
      <c r="E92" s="303"/>
      <c r="F92" s="303"/>
      <c r="G92" s="303"/>
      <c r="H92" s="370" t="s">
        <v>315</v>
      </c>
      <c r="I92" s="370"/>
      <c r="J92" s="370"/>
      <c r="K92" s="370"/>
      <c r="L92" s="370"/>
      <c r="M92" s="370"/>
      <c r="N92" s="370"/>
      <c r="O92" s="370"/>
      <c r="P92" s="370"/>
    </row>
    <row r="93" spans="1:28" ht="45.75" customHeight="1">
      <c r="B93" s="49"/>
      <c r="C93" s="539" t="s">
        <v>316</v>
      </c>
      <c r="D93" s="540"/>
      <c r="E93" s="540"/>
      <c r="F93" s="540"/>
      <c r="G93" s="225" t="str">
        <f>IF($K$5&lt;&gt;"",$K$5,"")</f>
        <v/>
      </c>
      <c r="H93" s="225"/>
      <c r="I93" s="225"/>
      <c r="J93" s="225"/>
      <c r="K93" s="225"/>
      <c r="L93" s="225"/>
      <c r="M93" s="225"/>
      <c r="N93" s="225"/>
      <c r="O93" s="225"/>
      <c r="P93" s="226"/>
      <c r="Q93" s="29"/>
    </row>
    <row r="94" spans="1:28">
      <c r="B94" s="49"/>
    </row>
    <row r="95" spans="1:28">
      <c r="B95" s="49"/>
      <c r="C95" s="251" t="s">
        <v>317</v>
      </c>
      <c r="D95" s="251"/>
      <c r="E95" s="251"/>
      <c r="F95" s="251"/>
      <c r="G95" s="251"/>
      <c r="H95" s="251"/>
      <c r="I95" s="251"/>
      <c r="J95" s="251"/>
      <c r="K95" s="251"/>
      <c r="L95" s="251"/>
      <c r="M95" s="251"/>
      <c r="N95" s="251"/>
      <c r="O95" s="251"/>
      <c r="P95" s="251"/>
    </row>
    <row r="96" spans="1:28" ht="42" customHeight="1">
      <c r="B96" s="49"/>
      <c r="C96" s="228" t="s">
        <v>318</v>
      </c>
      <c r="D96" s="228"/>
      <c r="E96" s="228"/>
      <c r="F96" s="228"/>
      <c r="G96" s="239"/>
      <c r="H96" s="239"/>
      <c r="I96" s="239"/>
    </row>
    <row r="97" spans="2:16">
      <c r="B97" s="49"/>
    </row>
    <row r="98" spans="2:16" s="159" customFormat="1" ht="58.5" customHeight="1">
      <c r="B98" s="200"/>
      <c r="C98" s="365" t="s">
        <v>319</v>
      </c>
      <c r="D98" s="365"/>
      <c r="E98" s="365"/>
      <c r="F98" s="365"/>
      <c r="G98" s="201"/>
      <c r="H98" s="201"/>
      <c r="I98" s="202"/>
      <c r="J98" s="202"/>
      <c r="K98" s="202"/>
      <c r="L98" s="202"/>
      <c r="M98" s="202"/>
      <c r="N98" s="202"/>
      <c r="O98" s="202"/>
      <c r="P98" s="202"/>
    </row>
    <row r="99" spans="2:16" s="159" customFormat="1" ht="44.25" customHeight="1">
      <c r="B99" s="200"/>
      <c r="C99" s="365" t="s">
        <v>320</v>
      </c>
      <c r="D99" s="365"/>
      <c r="E99" s="365"/>
      <c r="F99" s="365"/>
      <c r="G99" s="201"/>
      <c r="H99" s="201"/>
      <c r="I99" s="202"/>
      <c r="J99" s="202"/>
      <c r="K99" s="202"/>
      <c r="L99" s="202"/>
      <c r="M99" s="202"/>
      <c r="N99" s="202"/>
      <c r="O99" s="202"/>
      <c r="P99" s="202"/>
    </row>
    <row r="100" spans="2:16" ht="144" customHeight="1">
      <c r="H100" s="227" t="s">
        <v>321</v>
      </c>
      <c r="I100" s="227"/>
      <c r="J100" s="227"/>
      <c r="K100" s="227"/>
      <c r="L100" s="227"/>
      <c r="M100" s="74"/>
    </row>
  </sheetData>
  <sheetProtection algorithmName="SHA-512" hashValue="I9Hw4A115/GBuZowGWM9HpCEPfCQjGhnJHXmFm9vfdIlA+Ke7frNBNMxHYMdMv4pZTmtiQ8Jftvb11L7sXOwfg==" saltValue="3iBC1IMRnmynAN/RbCaOMg==" spinCount="100000" sheet="1" objects="1" formatCells="0" formatColumns="0" formatRows="0" insertColumns="0" insertRows="0" insertHyperlinks="0" autoFilter="0"/>
  <autoFilter ref="L17:L38" xr:uid="{743A8C2E-7BDF-418E-9086-B71BF8659783}"/>
  <mergeCells count="148">
    <mergeCell ref="C46:E46"/>
    <mergeCell ref="G35:K35"/>
    <mergeCell ref="D36:E36"/>
    <mergeCell ref="G36:K36"/>
    <mergeCell ref="P16:P17"/>
    <mergeCell ref="D31:E31"/>
    <mergeCell ref="G31:K31"/>
    <mergeCell ref="G33:K33"/>
    <mergeCell ref="D35:E35"/>
    <mergeCell ref="D24:E24"/>
    <mergeCell ref="D25:E25"/>
    <mergeCell ref="G25:K25"/>
    <mergeCell ref="D30:E30"/>
    <mergeCell ref="G30:K30"/>
    <mergeCell ref="G37:K37"/>
    <mergeCell ref="D37:E37"/>
    <mergeCell ref="D38:E38"/>
    <mergeCell ref="D28:E28"/>
    <mergeCell ref="G28:K28"/>
    <mergeCell ref="N3:P3"/>
    <mergeCell ref="C5:J5"/>
    <mergeCell ref="C10:P10"/>
    <mergeCell ref="C8:P9"/>
    <mergeCell ref="C12:P14"/>
    <mergeCell ref="K5:M5"/>
    <mergeCell ref="C7:P7"/>
    <mergeCell ref="C3:F3"/>
    <mergeCell ref="O5:P5"/>
    <mergeCell ref="O16:O17"/>
    <mergeCell ref="M52:N52"/>
    <mergeCell ref="K52:L52"/>
    <mergeCell ref="D26:E26"/>
    <mergeCell ref="G26:K26"/>
    <mergeCell ref="D27:E27"/>
    <mergeCell ref="C41:P41"/>
    <mergeCell ref="G50:H51"/>
    <mergeCell ref="F45:L45"/>
    <mergeCell ref="M45:P45"/>
    <mergeCell ref="F46:L46"/>
    <mergeCell ref="M46:P46"/>
    <mergeCell ref="C47:P47"/>
    <mergeCell ref="C48:P48"/>
    <mergeCell ref="C42:P42"/>
    <mergeCell ref="C43:E43"/>
    <mergeCell ref="F43:L43"/>
    <mergeCell ref="M43:P43"/>
    <mergeCell ref="C44:E44"/>
    <mergeCell ref="F44:L44"/>
    <mergeCell ref="M44:P44"/>
    <mergeCell ref="G27:K27"/>
    <mergeCell ref="Y16:Y17"/>
    <mergeCell ref="Z16:Z17"/>
    <mergeCell ref="G18:K18"/>
    <mergeCell ref="A2:A3"/>
    <mergeCell ref="G3:J3"/>
    <mergeCell ref="K3:M3"/>
    <mergeCell ref="G20:K20"/>
    <mergeCell ref="D23:E23"/>
    <mergeCell ref="G23:K23"/>
    <mergeCell ref="C2:F2"/>
    <mergeCell ref="G2:J2"/>
    <mergeCell ref="K2:M2"/>
    <mergeCell ref="D19:E19"/>
    <mergeCell ref="D21:E21"/>
    <mergeCell ref="G21:K21"/>
    <mergeCell ref="D22:E22"/>
    <mergeCell ref="G22:K22"/>
    <mergeCell ref="D20:E20"/>
    <mergeCell ref="G19:K19"/>
    <mergeCell ref="D18:E18"/>
    <mergeCell ref="C16:E17"/>
    <mergeCell ref="F16:K17"/>
    <mergeCell ref="L16:N16"/>
    <mergeCell ref="N2:P2"/>
    <mergeCell ref="I53:J53"/>
    <mergeCell ref="K51:L51"/>
    <mergeCell ref="M51:N51"/>
    <mergeCell ref="I52:J52"/>
    <mergeCell ref="C40:P40"/>
    <mergeCell ref="AP8:AP9"/>
    <mergeCell ref="AF8:AH8"/>
    <mergeCell ref="AI8:AI9"/>
    <mergeCell ref="AD8:AD9"/>
    <mergeCell ref="AJ8:AJ9"/>
    <mergeCell ref="AK8:AK9"/>
    <mergeCell ref="AL8:AL9"/>
    <mergeCell ref="AM8:AM9"/>
    <mergeCell ref="G24:K24"/>
    <mergeCell ref="AB16:AB17"/>
    <mergeCell ref="AN8:AN9"/>
    <mergeCell ref="AO8:AO9"/>
    <mergeCell ref="AA16:AA17"/>
    <mergeCell ref="S16:S17"/>
    <mergeCell ref="T16:T17"/>
    <mergeCell ref="U16:U17"/>
    <mergeCell ref="V16:V17"/>
    <mergeCell ref="W16:W17"/>
    <mergeCell ref="X16:X17"/>
    <mergeCell ref="C99:F99"/>
    <mergeCell ref="H100:L100"/>
    <mergeCell ref="C87:P87"/>
    <mergeCell ref="C88:P88"/>
    <mergeCell ref="C90:P90"/>
    <mergeCell ref="C91:P91"/>
    <mergeCell ref="C89:P89"/>
    <mergeCell ref="C93:F93"/>
    <mergeCell ref="G93:P93"/>
    <mergeCell ref="C92:G92"/>
    <mergeCell ref="H92:K92"/>
    <mergeCell ref="L92:P92"/>
    <mergeCell ref="C95:P95"/>
    <mergeCell ref="C96:F96"/>
    <mergeCell ref="G96:I96"/>
    <mergeCell ref="C98:F98"/>
    <mergeCell ref="C80:P80"/>
    <mergeCell ref="C81:P81"/>
    <mergeCell ref="C82:P82"/>
    <mergeCell ref="C83:P83"/>
    <mergeCell ref="C84:P84"/>
    <mergeCell ref="C85:P85"/>
    <mergeCell ref="C86:P86"/>
    <mergeCell ref="G55:M55"/>
    <mergeCell ref="D29:E29"/>
    <mergeCell ref="G29:K29"/>
    <mergeCell ref="K53:L53"/>
    <mergeCell ref="M53:N53"/>
    <mergeCell ref="C45:E45"/>
    <mergeCell ref="M54:N54"/>
    <mergeCell ref="C70:P70"/>
    <mergeCell ref="C78:P78"/>
    <mergeCell ref="G38:K38"/>
    <mergeCell ref="D34:E34"/>
    <mergeCell ref="G34:K34"/>
    <mergeCell ref="D32:E32"/>
    <mergeCell ref="G32:K32"/>
    <mergeCell ref="D33:E33"/>
    <mergeCell ref="I50:N50"/>
    <mergeCell ref="I51:J51"/>
    <mergeCell ref="I54:J54"/>
    <mergeCell ref="K54:L54"/>
    <mergeCell ref="C56:P56"/>
    <mergeCell ref="C57:P61"/>
    <mergeCell ref="C71:P75"/>
    <mergeCell ref="C77:N77"/>
    <mergeCell ref="C63:P63"/>
    <mergeCell ref="C64:P68"/>
    <mergeCell ref="C79:P79"/>
    <mergeCell ref="G52:G54"/>
  </mergeCells>
  <conditionalFormatting sqref="A83:A84">
    <cfRule type="cellIs" dxfId="14" priority="1" operator="equal">
      <formula>"Obs"</formula>
    </cfRule>
  </conditionalFormatting>
  <conditionalFormatting sqref="I52:I54">
    <cfRule type="cellIs" dxfId="13" priority="8" operator="equal">
      <formula>" "</formula>
    </cfRule>
  </conditionalFormatting>
  <conditionalFormatting sqref="K52:K54 M52:M54">
    <cfRule type="cellIs" dxfId="12" priority="7" operator="equal">
      <formula>" "</formula>
    </cfRule>
  </conditionalFormatting>
  <dataValidations count="7">
    <dataValidation type="date" allowBlank="1" showInputMessage="1" showErrorMessage="1" error="Insira uma data válida." sqref="O5:P5" xr:uid="{B26C3707-114C-4248-9928-6EEDFFC665B2}">
      <formula1>36526</formula1>
      <formula2>54789</formula2>
    </dataValidation>
    <dataValidation type="decimal" allowBlank="1" showInputMessage="1" showErrorMessage="1" error="Apenas número." sqref="AE3" xr:uid="{728C409E-A10E-4F6E-95CC-991E8B962078}">
      <formula1>0</formula1>
      <formula2>1000000000</formula2>
    </dataValidation>
    <dataValidation type="list" allowBlank="1" showInputMessage="1" showErrorMessage="1" error="Selecionar um órgão ou uma entidade da lista." sqref="G96:I96" xr:uid="{C63893C5-17F4-4353-9B5E-21B4C4C4B982}">
      <formula1>"CGM,SEPLAG,SEMUG,SMA,SECONSER,SMCTI,SMDC,SME,SMF,SMHRF,SECLIMA,SMU,SAE,SMDCG,SMARHS,SEMPAS,PGM,SMASES,SMC,SMAC,SMEL,SEOP,SMO,NITPREV,EMUSA,FeSaúde,FAN,FMS,NELTUR,NITTRANS,CLIN,FME,SEXEC"</formula1>
    </dataValidation>
    <dataValidation type="list" allowBlank="1" showInputMessage="1" showErrorMessage="1" sqref="M18:N32 L33:N38" xr:uid="{57E060DF-6658-4067-A6BE-49AA748C3E00}">
      <formula1>"X,x"</formula1>
    </dataValidation>
    <dataValidation type="list" allowBlank="1" showInputMessage="1" showErrorMessage="1" sqref="L18:L32" xr:uid="{FAD6966F-2E77-4F61-B097-63E79856A2EA}">
      <formula1>"ocultar"</formula1>
    </dataValidation>
    <dataValidation type="list" allowBlank="1" showInputMessage="1" showErrorMessage="1" error="Selecionar o órgão/entidade da lista. Se estiver faltando, solicitar acréscimo na lista." sqref="G96:I96" xr:uid="{872B6430-FBC0-4B04-9ABD-CC2C85215431}">
      <formula1>"CGM,SEPLAG,SMA,SECONSER,SMCTI,SMDC,SME,SMF,SMHRF,SECLIMA,SMU,SAE,SMDCG,SMARHS,SEMPAS,PGM,SMASES,SMC,SMAC,SMEL,SEOP,SMO,NITPREV,EMUSA,FeSaúde,FAN,FMS,NELTUR,NITTRANS,CLIN,FME,SEXEC"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917005DE-1F13-481A-B474-7CBFEEFBE9BA}">
      <formula1>"Sim"</formula1>
    </dataValidation>
  </dataValidations>
  <printOptions horizontalCentered="1"/>
  <pageMargins left="0.31496062992125984" right="0.31496062992125984" top="0.31496062992125984" bottom="0.31496062992125984" header="0.31496062992125984" footer="0.31496062992125984"/>
  <pageSetup paperSize="9" scale="56" fitToHeight="0" orientation="portrait" r:id="rId1"/>
  <rowBreaks count="1" manualBreakCount="1">
    <brk id="38" max="1638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P102"/>
  <sheetViews>
    <sheetView showGridLines="0" zoomScale="60" zoomScaleNormal="60" workbookViewId="0"/>
  </sheetViews>
  <sheetFormatPr defaultColWidth="9.140625" defaultRowHeight="23.25"/>
  <cols>
    <col min="1" max="1" width="12.7109375" style="1" customWidth="1"/>
    <col min="2" max="2" width="8" style="1" customWidth="1"/>
    <col min="3" max="3" width="6.28515625" style="49" customWidth="1"/>
    <col min="4" max="4" width="7" style="49" customWidth="1"/>
    <col min="5" max="5" width="8.28515625" style="49" customWidth="1"/>
    <col min="6" max="6" width="7.5703125" style="49" customWidth="1"/>
    <col min="7" max="11" width="12.7109375" style="49" customWidth="1"/>
    <col min="12" max="12" width="10.7109375" style="49" customWidth="1"/>
    <col min="13" max="13" width="12.7109375" style="49" customWidth="1"/>
    <col min="14" max="14" width="10.42578125" style="49" customWidth="1"/>
    <col min="15" max="15" width="12.7109375" style="49" customWidth="1"/>
    <col min="16" max="16" width="9.7109375" style="49" customWidth="1"/>
    <col min="17" max="17" width="9.7109375" style="1" customWidth="1"/>
    <col min="18" max="18" width="9.140625" style="1" hidden="1" customWidth="1"/>
    <col min="19" max="27" width="3.85546875" style="1" hidden="1" customWidth="1"/>
    <col min="28" max="28" width="16.28515625" style="1" hidden="1" customWidth="1"/>
    <col min="29" max="29" width="9.140625" style="1" customWidth="1"/>
    <col min="30" max="30" width="31.85546875" style="1" customWidth="1"/>
    <col min="31" max="31" width="26.5703125" style="1" customWidth="1"/>
    <col min="32" max="32" width="20.5703125" style="1" customWidth="1"/>
    <col min="33" max="33" width="14" style="1" customWidth="1"/>
    <col min="34" max="16384" width="9.140625" style="1"/>
  </cols>
  <sheetData>
    <row r="1" spans="1:42" s="4" customFormat="1" ht="81" customHeight="1" thickBot="1">
      <c r="C1" s="83"/>
      <c r="D1" s="83"/>
      <c r="E1" s="83"/>
      <c r="F1" s="83"/>
      <c r="G1" s="83"/>
      <c r="H1" s="83"/>
      <c r="I1" s="83"/>
      <c r="J1" s="83"/>
      <c r="K1" s="83"/>
      <c r="L1" s="83"/>
      <c r="M1" s="83"/>
      <c r="N1" s="83"/>
      <c r="O1" s="83"/>
      <c r="P1" s="83"/>
      <c r="AD1" s="194" t="s">
        <v>0</v>
      </c>
      <c r="AE1" s="182"/>
      <c r="AH1" s="34"/>
      <c r="AI1" s="34"/>
    </row>
    <row r="2" spans="1:42" s="18" customFormat="1" ht="20.2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5.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2" customHeight="1">
      <c r="B5" s="20"/>
      <c r="C5" s="395" t="s">
        <v>9</v>
      </c>
      <c r="D5" s="395"/>
      <c r="E5" s="395"/>
      <c r="F5" s="395"/>
      <c r="G5" s="395"/>
      <c r="H5" s="395"/>
      <c r="I5" s="395"/>
      <c r="J5" s="395"/>
      <c r="K5" s="321"/>
      <c r="L5" s="321"/>
      <c r="M5" s="321"/>
      <c r="N5" s="54"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6.25" customHeight="1" thickBot="1">
      <c r="B7" s="21"/>
      <c r="C7" s="328" t="s">
        <v>11</v>
      </c>
      <c r="D7" s="329"/>
      <c r="E7" s="329"/>
      <c r="F7" s="329"/>
      <c r="G7" s="329"/>
      <c r="H7" s="329"/>
      <c r="I7" s="329"/>
      <c r="J7" s="329"/>
      <c r="K7" s="329"/>
      <c r="L7" s="329"/>
      <c r="M7" s="329"/>
      <c r="N7" s="329"/>
      <c r="O7" s="329"/>
      <c r="P7" s="330"/>
      <c r="Q7" s="21"/>
      <c r="R7" s="21"/>
      <c r="AD7" s="3"/>
      <c r="AE7" s="13"/>
      <c r="AF7" s="2" t="s">
        <v>12</v>
      </c>
      <c r="AG7" s="2"/>
      <c r="AH7" s="2"/>
      <c r="AI7" s="3"/>
      <c r="AJ7" s="3"/>
      <c r="AK7" s="3"/>
      <c r="AL7" s="3"/>
      <c r="AM7" s="3"/>
      <c r="AN7" s="3"/>
      <c r="AO7" s="3"/>
      <c r="AP7" s="3"/>
    </row>
    <row r="8" spans="1:42" s="5" customFormat="1" ht="79.5" customHeight="1">
      <c r="B8" s="21"/>
      <c r="C8" s="311"/>
      <c r="D8" s="312"/>
      <c r="E8" s="312"/>
      <c r="F8" s="312"/>
      <c r="G8" s="312"/>
      <c r="H8" s="312"/>
      <c r="I8" s="312"/>
      <c r="J8" s="312"/>
      <c r="K8" s="312"/>
      <c r="L8" s="312"/>
      <c r="M8" s="312"/>
      <c r="N8" s="312"/>
      <c r="O8" s="312"/>
      <c r="P8" s="313"/>
      <c r="Q8" s="21"/>
      <c r="R8" s="21"/>
      <c r="AD8" s="386" t="s">
        <v>2</v>
      </c>
      <c r="AE8" s="13"/>
      <c r="AF8" s="385" t="s">
        <v>13</v>
      </c>
      <c r="AG8" s="381"/>
      <c r="AH8" s="381"/>
      <c r="AI8" s="381" t="s">
        <v>14</v>
      </c>
      <c r="AJ8" s="388" t="s">
        <v>7</v>
      </c>
      <c r="AK8" s="388" t="s">
        <v>15</v>
      </c>
      <c r="AL8" s="388" t="s">
        <v>16</v>
      </c>
      <c r="AM8" s="381" t="s">
        <v>17</v>
      </c>
      <c r="AN8" s="381" t="s">
        <v>18</v>
      </c>
      <c r="AO8" s="381" t="s">
        <v>19</v>
      </c>
      <c r="AP8" s="383" t="s">
        <v>8</v>
      </c>
    </row>
    <row r="9" spans="1:42" s="5" customFormat="1" ht="121.5" customHeight="1" thickBot="1">
      <c r="B9" s="21"/>
      <c r="C9" s="314"/>
      <c r="D9" s="315"/>
      <c r="E9" s="315"/>
      <c r="F9" s="315"/>
      <c r="G9" s="315"/>
      <c r="H9" s="315"/>
      <c r="I9" s="315"/>
      <c r="J9" s="315"/>
      <c r="K9" s="315"/>
      <c r="L9" s="315"/>
      <c r="M9" s="315"/>
      <c r="N9" s="315"/>
      <c r="O9" s="315"/>
      <c r="P9" s="316"/>
      <c r="Q9" s="21"/>
      <c r="R9" s="21"/>
      <c r="AD9" s="387"/>
      <c r="AE9" s="13"/>
      <c r="AF9" s="147" t="s">
        <v>20</v>
      </c>
      <c r="AG9" s="158" t="s">
        <v>21</v>
      </c>
      <c r="AH9" s="158" t="s">
        <v>22</v>
      </c>
      <c r="AI9" s="382"/>
      <c r="AJ9" s="389"/>
      <c r="AK9" s="389"/>
      <c r="AL9" s="389"/>
      <c r="AM9" s="382"/>
      <c r="AN9" s="382"/>
      <c r="AO9" s="382"/>
      <c r="AP9" s="384"/>
    </row>
    <row r="10" spans="1:42" s="5" customFormat="1" ht="56.25" customHeight="1">
      <c r="B10" s="21"/>
      <c r="C10" s="292" t="s">
        <v>24</v>
      </c>
      <c r="D10" s="292"/>
      <c r="E10" s="292"/>
      <c r="F10" s="292"/>
      <c r="G10" s="292"/>
      <c r="H10" s="292"/>
      <c r="I10" s="292"/>
      <c r="J10" s="292"/>
      <c r="K10" s="292"/>
      <c r="L10" s="292"/>
      <c r="M10" s="292"/>
      <c r="N10" s="292"/>
      <c r="O10" s="292"/>
      <c r="P10" s="292"/>
      <c r="Q10" s="21"/>
      <c r="R10" s="21"/>
      <c r="AD10" s="151" t="str">
        <f>IF(C3="","",C3)</f>
        <v/>
      </c>
      <c r="AE10" s="13"/>
      <c r="AF10" s="151" t="str">
        <f>IF(K5="","",K5)</f>
        <v/>
      </c>
      <c r="AG10" s="151" t="str">
        <f>IF(O5="","",YEAR(O5))</f>
        <v/>
      </c>
      <c r="AH10" s="151" t="str">
        <f>IF(AD3="Sim","NT de Retorno","")</f>
        <v/>
      </c>
      <c r="AI10" s="151" t="str">
        <f>IF(G91="","",G91)</f>
        <v/>
      </c>
      <c r="AJ10" s="152" t="str">
        <f>IF(AE3="","",AE3)</f>
        <v/>
      </c>
      <c r="AK10" s="152"/>
      <c r="AL10" s="152"/>
      <c r="AM10" s="152" t="str">
        <f>_xlfn.CONCAT(AB18:AB31)</f>
        <v/>
      </c>
      <c r="AN10" s="153" t="str">
        <f>IF(C8="","",C8)</f>
        <v/>
      </c>
      <c r="AO10" s="151" t="s">
        <v>1165</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13"/>
    </row>
    <row r="12" spans="1:42" s="5" customFormat="1" ht="16.5" customHeight="1" thickTop="1">
      <c r="A12" s="18"/>
      <c r="B12" s="21"/>
      <c r="C12" s="438" t="s">
        <v>1166</v>
      </c>
      <c r="D12" s="438"/>
      <c r="E12" s="438"/>
      <c r="F12" s="438"/>
      <c r="G12" s="438"/>
      <c r="H12" s="438"/>
      <c r="I12" s="438"/>
      <c r="J12" s="438"/>
      <c r="K12" s="438"/>
      <c r="L12" s="438"/>
      <c r="M12" s="438"/>
      <c r="N12" s="438"/>
      <c r="O12" s="438"/>
      <c r="P12" s="438"/>
      <c r="Q12" s="21"/>
    </row>
    <row r="13" spans="1:42" s="5" customFormat="1" ht="16.5" customHeight="1">
      <c r="A13" s="18"/>
      <c r="B13" s="21"/>
      <c r="C13" s="439"/>
      <c r="D13" s="439"/>
      <c r="E13" s="439"/>
      <c r="F13" s="439"/>
      <c r="G13" s="439"/>
      <c r="H13" s="439"/>
      <c r="I13" s="439"/>
      <c r="J13" s="439"/>
      <c r="K13" s="439"/>
      <c r="L13" s="439"/>
      <c r="M13" s="439"/>
      <c r="N13" s="439"/>
      <c r="O13" s="439"/>
      <c r="P13" s="439"/>
      <c r="Q13" s="21"/>
    </row>
    <row r="14" spans="1:42" s="4" customFormat="1" ht="16.5" customHeight="1">
      <c r="C14" s="439"/>
      <c r="D14" s="439"/>
      <c r="E14" s="439"/>
      <c r="F14" s="439"/>
      <c r="G14" s="439"/>
      <c r="H14" s="439"/>
      <c r="I14" s="439"/>
      <c r="J14" s="439"/>
      <c r="K14" s="439"/>
      <c r="L14" s="439"/>
      <c r="M14" s="439"/>
      <c r="N14" s="439"/>
      <c r="O14" s="439"/>
      <c r="P14" s="439"/>
    </row>
    <row r="15" spans="1:42" s="4" customFormat="1" ht="6" customHeight="1" thickBot="1">
      <c r="C15" s="96"/>
      <c r="D15" s="96"/>
      <c r="E15" s="96"/>
      <c r="F15" s="96"/>
      <c r="G15" s="96"/>
      <c r="H15" s="96"/>
      <c r="I15" s="96"/>
      <c r="J15" s="96"/>
      <c r="K15" s="96"/>
      <c r="L15" s="96"/>
      <c r="M15" s="96"/>
      <c r="N15" s="96"/>
      <c r="O15" s="96"/>
      <c r="P15" s="97"/>
    </row>
    <row r="16" spans="1:42" s="4" customFormat="1" ht="30" customHeight="1">
      <c r="C16" s="442" t="s">
        <v>26</v>
      </c>
      <c r="D16" s="443"/>
      <c r="E16" s="444"/>
      <c r="F16" s="445" t="s">
        <v>324</v>
      </c>
      <c r="G16" s="446"/>
      <c r="H16" s="446"/>
      <c r="I16" s="446"/>
      <c r="J16" s="446"/>
      <c r="K16" s="447"/>
      <c r="L16" s="543" t="s">
        <v>28</v>
      </c>
      <c r="M16" s="544"/>
      <c r="N16" s="545"/>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2:28" s="4" customFormat="1" ht="18.75"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2:28" ht="177" customHeight="1">
      <c r="C18" s="32">
        <v>18</v>
      </c>
      <c r="D18" s="223" t="s">
        <v>45</v>
      </c>
      <c r="E18" s="224"/>
      <c r="F18" s="32" t="s">
        <v>1167</v>
      </c>
      <c r="G18" s="220" t="s">
        <v>1168</v>
      </c>
      <c r="H18" s="221"/>
      <c r="I18" s="221"/>
      <c r="J18" s="221"/>
      <c r="K18" s="222"/>
      <c r="L18" s="62"/>
      <c r="M18" s="62"/>
      <c r="N18" s="62"/>
      <c r="O18" s="63">
        <v>3</v>
      </c>
      <c r="P18" s="63">
        <v>2</v>
      </c>
      <c r="S18" s="1">
        <f>IF(AND(OR($M18="x",$N18="x"),$O18=1,$P18=3),1,0)</f>
        <v>0</v>
      </c>
      <c r="T18" s="1">
        <f t="shared" ref="T18:T30" si="0">IF(AND(OR($M18="x",$N18="x"),$O18=2,$P18=3),1,0)</f>
        <v>0</v>
      </c>
      <c r="U18" s="1">
        <f t="shared" ref="U18:U30" si="1">IF(AND(OR($M18="x",$N18="x"),$O18=3,$P18=3),1,0)</f>
        <v>0</v>
      </c>
      <c r="V18" s="1">
        <f t="shared" ref="V18:V30" si="2">IF(AND(OR($M18="x",$N18="x"),$O18=1,$P18=2),1,0)</f>
        <v>0</v>
      </c>
      <c r="W18" s="1">
        <f t="shared" ref="W18:W30" si="3">IF(AND(OR($M18="x",$N18="x"),$O18=2,$P18=2),1,0)</f>
        <v>0</v>
      </c>
      <c r="X18" s="1">
        <f t="shared" ref="X18:X30" si="4">IF(AND(OR($M18="x",$N18="x"),$O18=3,$P18=2),1,0)</f>
        <v>0</v>
      </c>
      <c r="Y18" s="1">
        <f t="shared" ref="Y18:Y30" si="5">IF(AND(OR($M18="x",$N18="x"),$O18=1,$P18=1),1,0)</f>
        <v>0</v>
      </c>
      <c r="Z18" s="1">
        <f t="shared" ref="Z18:Z30" si="6">IF(AND(OR($M18="x",$N18="x"),$O18=2,$P18=1),1,0)</f>
        <v>0</v>
      </c>
      <c r="AA18" s="1">
        <f t="shared" ref="AA18:AA30" si="7">IF(AND(OR($M18="x",$N18="x"),$O18=3,$P18=1),1,0)</f>
        <v>0</v>
      </c>
      <c r="AB18" s="1" t="str">
        <f>IF(OR(M18="X",N18="X"),_xlfn.CONCAT(F18,";"),"")</f>
        <v/>
      </c>
    </row>
    <row r="19" spans="2:28" ht="107.25" customHeight="1">
      <c r="C19" s="32">
        <v>18</v>
      </c>
      <c r="D19" s="223" t="s">
        <v>45</v>
      </c>
      <c r="E19" s="224"/>
      <c r="F19" s="32" t="s">
        <v>1169</v>
      </c>
      <c r="G19" s="220" t="s">
        <v>1170</v>
      </c>
      <c r="H19" s="221"/>
      <c r="I19" s="221"/>
      <c r="J19" s="221"/>
      <c r="K19" s="222"/>
      <c r="L19" s="62"/>
      <c r="M19" s="62"/>
      <c r="N19" s="62"/>
      <c r="O19" s="63">
        <v>3</v>
      </c>
      <c r="P19" s="63">
        <v>2</v>
      </c>
      <c r="S19" s="1">
        <f t="shared" ref="S19:S24" si="8">IF(AND(OR($M19="x",$N19="x"),$O19=1,$P19=3),1,0)</f>
        <v>0</v>
      </c>
      <c r="T19" s="1">
        <f t="shared" si="0"/>
        <v>0</v>
      </c>
      <c r="U19" s="1">
        <f t="shared" si="1"/>
        <v>0</v>
      </c>
      <c r="V19" s="1">
        <f t="shared" si="2"/>
        <v>0</v>
      </c>
      <c r="W19" s="1">
        <f t="shared" si="3"/>
        <v>0</v>
      </c>
      <c r="X19" s="1">
        <f t="shared" si="4"/>
        <v>0</v>
      </c>
      <c r="Y19" s="1">
        <f t="shared" si="5"/>
        <v>0</v>
      </c>
      <c r="Z19" s="1">
        <f t="shared" si="6"/>
        <v>0</v>
      </c>
      <c r="AA19" s="1">
        <f t="shared" si="7"/>
        <v>0</v>
      </c>
      <c r="AB19" s="1" t="str">
        <f t="shared" ref="AB19:AB24" si="9">IF(OR(M19="X",N19="X"),_xlfn.CONCAT(F19,";"),"")</f>
        <v/>
      </c>
    </row>
    <row r="20" spans="2:28" ht="133.5" customHeight="1">
      <c r="C20" s="32">
        <v>18</v>
      </c>
      <c r="D20" s="223" t="s">
        <v>45</v>
      </c>
      <c r="E20" s="224"/>
      <c r="F20" s="32" t="s">
        <v>1171</v>
      </c>
      <c r="G20" s="220" t="s">
        <v>1172</v>
      </c>
      <c r="H20" s="221"/>
      <c r="I20" s="221"/>
      <c r="J20" s="221"/>
      <c r="K20" s="222"/>
      <c r="L20" s="62"/>
      <c r="M20" s="62"/>
      <c r="N20" s="62"/>
      <c r="O20" s="63">
        <v>3</v>
      </c>
      <c r="P20" s="63">
        <v>2</v>
      </c>
      <c r="S20" s="1">
        <f t="shared" si="8"/>
        <v>0</v>
      </c>
      <c r="T20" s="1">
        <f t="shared" si="0"/>
        <v>0</v>
      </c>
      <c r="U20" s="1">
        <f t="shared" si="1"/>
        <v>0</v>
      </c>
      <c r="V20" s="1">
        <f t="shared" si="2"/>
        <v>0</v>
      </c>
      <c r="W20" s="1">
        <f t="shared" si="3"/>
        <v>0</v>
      </c>
      <c r="X20" s="1">
        <f t="shared" si="4"/>
        <v>0</v>
      </c>
      <c r="Y20" s="1">
        <f t="shared" si="5"/>
        <v>0</v>
      </c>
      <c r="Z20" s="1">
        <f t="shared" si="6"/>
        <v>0</v>
      </c>
      <c r="AA20" s="1">
        <f t="shared" si="7"/>
        <v>0</v>
      </c>
      <c r="AB20" s="1" t="str">
        <f t="shared" si="9"/>
        <v/>
      </c>
    </row>
    <row r="21" spans="2:28" ht="101.25" customHeight="1">
      <c r="C21" s="32">
        <v>18</v>
      </c>
      <c r="D21" s="223" t="s">
        <v>45</v>
      </c>
      <c r="E21" s="224"/>
      <c r="F21" s="32" t="s">
        <v>1173</v>
      </c>
      <c r="G21" s="220" t="s">
        <v>1174</v>
      </c>
      <c r="H21" s="221"/>
      <c r="I21" s="221"/>
      <c r="J21" s="221"/>
      <c r="K21" s="222"/>
      <c r="L21" s="62"/>
      <c r="M21" s="62"/>
      <c r="N21" s="62"/>
      <c r="O21" s="63">
        <v>3</v>
      </c>
      <c r="P21" s="63">
        <v>2</v>
      </c>
      <c r="S21" s="1">
        <f>IF(AND(OR($M21="x",$N21="x"),$O21=1,$P21=3),1,0)</f>
        <v>0</v>
      </c>
      <c r="T21" s="1">
        <f t="shared" si="0"/>
        <v>0</v>
      </c>
      <c r="U21" s="1">
        <f t="shared" si="1"/>
        <v>0</v>
      </c>
      <c r="V21" s="1">
        <f t="shared" si="2"/>
        <v>0</v>
      </c>
      <c r="W21" s="1">
        <f t="shared" si="3"/>
        <v>0</v>
      </c>
      <c r="X21" s="1">
        <f t="shared" si="4"/>
        <v>0</v>
      </c>
      <c r="Y21" s="1">
        <f t="shared" si="5"/>
        <v>0</v>
      </c>
      <c r="Z21" s="1">
        <f t="shared" si="6"/>
        <v>0</v>
      </c>
      <c r="AA21" s="1">
        <f t="shared" si="7"/>
        <v>0</v>
      </c>
      <c r="AB21" s="1" t="str">
        <f t="shared" si="9"/>
        <v/>
      </c>
    </row>
    <row r="22" spans="2:28" ht="84" customHeight="1">
      <c r="C22" s="32">
        <v>18</v>
      </c>
      <c r="D22" s="223" t="s">
        <v>45</v>
      </c>
      <c r="E22" s="224"/>
      <c r="F22" s="32" t="s">
        <v>1175</v>
      </c>
      <c r="G22" s="220" t="s">
        <v>1176</v>
      </c>
      <c r="H22" s="221"/>
      <c r="I22" s="221"/>
      <c r="J22" s="221"/>
      <c r="K22" s="222"/>
      <c r="L22" s="62"/>
      <c r="M22" s="62"/>
      <c r="N22" s="62"/>
      <c r="O22" s="63">
        <v>3</v>
      </c>
      <c r="P22" s="63">
        <v>2</v>
      </c>
      <c r="S22" s="1">
        <f t="shared" si="8"/>
        <v>0</v>
      </c>
      <c r="T22" s="1">
        <f t="shared" si="0"/>
        <v>0</v>
      </c>
      <c r="U22" s="1">
        <f t="shared" si="1"/>
        <v>0</v>
      </c>
      <c r="V22" s="1">
        <f t="shared" si="2"/>
        <v>0</v>
      </c>
      <c r="W22" s="1">
        <f t="shared" si="3"/>
        <v>0</v>
      </c>
      <c r="X22" s="1">
        <f t="shared" si="4"/>
        <v>0</v>
      </c>
      <c r="Y22" s="1">
        <f t="shared" si="5"/>
        <v>0</v>
      </c>
      <c r="Z22" s="1">
        <f t="shared" si="6"/>
        <v>0</v>
      </c>
      <c r="AA22" s="1">
        <f t="shared" si="7"/>
        <v>0</v>
      </c>
      <c r="AB22" s="1" t="str">
        <f t="shared" si="9"/>
        <v/>
      </c>
    </row>
    <row r="23" spans="2:28" ht="179.25" customHeight="1">
      <c r="C23" s="32">
        <v>18</v>
      </c>
      <c r="D23" s="223" t="s">
        <v>45</v>
      </c>
      <c r="E23" s="224"/>
      <c r="F23" s="32" t="s">
        <v>1177</v>
      </c>
      <c r="G23" s="220" t="s">
        <v>1178</v>
      </c>
      <c r="H23" s="221"/>
      <c r="I23" s="221"/>
      <c r="J23" s="221"/>
      <c r="K23" s="222"/>
      <c r="L23" s="62"/>
      <c r="M23" s="62"/>
      <c r="N23" s="62"/>
      <c r="O23" s="63">
        <v>3</v>
      </c>
      <c r="P23" s="63">
        <v>2</v>
      </c>
      <c r="S23" s="1">
        <f t="shared" si="8"/>
        <v>0</v>
      </c>
      <c r="T23" s="1">
        <f t="shared" si="0"/>
        <v>0</v>
      </c>
      <c r="U23" s="1">
        <f t="shared" si="1"/>
        <v>0</v>
      </c>
      <c r="V23" s="1">
        <f t="shared" si="2"/>
        <v>0</v>
      </c>
      <c r="W23" s="1">
        <f t="shared" si="3"/>
        <v>0</v>
      </c>
      <c r="X23" s="1">
        <f t="shared" si="4"/>
        <v>0</v>
      </c>
      <c r="Y23" s="1">
        <f t="shared" si="5"/>
        <v>0</v>
      </c>
      <c r="Z23" s="1">
        <f t="shared" si="6"/>
        <v>0</v>
      </c>
      <c r="AA23" s="1">
        <f t="shared" si="7"/>
        <v>0</v>
      </c>
      <c r="AB23" s="1" t="str">
        <f t="shared" si="9"/>
        <v/>
      </c>
    </row>
    <row r="24" spans="2:28" ht="146.25" customHeight="1">
      <c r="C24" s="32">
        <v>18</v>
      </c>
      <c r="D24" s="223" t="s">
        <v>45</v>
      </c>
      <c r="E24" s="224"/>
      <c r="F24" s="32" t="s">
        <v>1179</v>
      </c>
      <c r="G24" s="220" t="s">
        <v>1180</v>
      </c>
      <c r="H24" s="221"/>
      <c r="I24" s="221"/>
      <c r="J24" s="221"/>
      <c r="K24" s="222"/>
      <c r="L24" s="62"/>
      <c r="M24" s="62"/>
      <c r="N24" s="62"/>
      <c r="O24" s="63">
        <v>3</v>
      </c>
      <c r="P24" s="63">
        <v>2</v>
      </c>
      <c r="S24" s="1">
        <f t="shared" si="8"/>
        <v>0</v>
      </c>
      <c r="T24" s="1">
        <f t="shared" si="0"/>
        <v>0</v>
      </c>
      <c r="U24" s="1">
        <f t="shared" si="1"/>
        <v>0</v>
      </c>
      <c r="V24" s="1">
        <f t="shared" si="2"/>
        <v>0</v>
      </c>
      <c r="W24" s="1">
        <f t="shared" si="3"/>
        <v>0</v>
      </c>
      <c r="X24" s="1">
        <f t="shared" si="4"/>
        <v>0</v>
      </c>
      <c r="Y24" s="1">
        <f t="shared" si="5"/>
        <v>0</v>
      </c>
      <c r="Z24" s="1">
        <f t="shared" si="6"/>
        <v>0</v>
      </c>
      <c r="AA24" s="1">
        <f t="shared" si="7"/>
        <v>0</v>
      </c>
      <c r="AB24" s="1" t="str">
        <f t="shared" si="9"/>
        <v/>
      </c>
    </row>
    <row r="25" spans="2:28" ht="104.25" customHeight="1">
      <c r="C25" s="32">
        <v>18</v>
      </c>
      <c r="D25" s="223" t="s">
        <v>45</v>
      </c>
      <c r="E25" s="224"/>
      <c r="F25" s="32" t="s">
        <v>1181</v>
      </c>
      <c r="G25" s="220" t="s">
        <v>1182</v>
      </c>
      <c r="H25" s="221"/>
      <c r="I25" s="221"/>
      <c r="J25" s="221"/>
      <c r="K25" s="222"/>
      <c r="L25" s="62"/>
      <c r="M25" s="62"/>
      <c r="N25" s="62"/>
      <c r="O25" s="63">
        <v>3</v>
      </c>
      <c r="P25" s="63">
        <v>2</v>
      </c>
      <c r="S25" s="1">
        <f>IF(AND(OR($M25="x",$N25="x"),$O25=1,$P25=3),1,0)</f>
        <v>0</v>
      </c>
      <c r="T25" s="1">
        <f t="shared" si="0"/>
        <v>0</v>
      </c>
      <c r="U25" s="1">
        <f t="shared" si="1"/>
        <v>0</v>
      </c>
      <c r="V25" s="1">
        <f t="shared" si="2"/>
        <v>0</v>
      </c>
      <c r="W25" s="1">
        <f t="shared" si="3"/>
        <v>0</v>
      </c>
      <c r="X25" s="1">
        <f t="shared" si="4"/>
        <v>0</v>
      </c>
      <c r="Y25" s="1">
        <f t="shared" si="5"/>
        <v>0</v>
      </c>
      <c r="Z25" s="1">
        <f t="shared" si="6"/>
        <v>0</v>
      </c>
      <c r="AA25" s="1">
        <f t="shared" si="7"/>
        <v>0</v>
      </c>
      <c r="AB25" s="1" t="str">
        <f t="shared" ref="AB25:AB31" si="10">IF(OR(M25="X",N25="X"),_xlfn.CONCAT(F25,";"),"")</f>
        <v/>
      </c>
    </row>
    <row r="26" spans="2:28" ht="200.25" customHeight="1">
      <c r="C26" s="131" t="s">
        <v>178</v>
      </c>
      <c r="D26" s="286" t="s">
        <v>179</v>
      </c>
      <c r="E26" s="286"/>
      <c r="F26" s="131" t="s">
        <v>180</v>
      </c>
      <c r="G26" s="282" t="s">
        <v>181</v>
      </c>
      <c r="H26" s="283"/>
      <c r="I26" s="283"/>
      <c r="J26" s="283"/>
      <c r="K26" s="284"/>
      <c r="L26" s="62"/>
      <c r="M26" s="62"/>
      <c r="N26" s="62"/>
      <c r="O26" s="63">
        <v>1</v>
      </c>
      <c r="P26" s="63">
        <v>2</v>
      </c>
      <c r="S26" s="1">
        <f t="shared" ref="S26:S30" si="11">IF(AND(OR($M26="x",$N26="x"),$O26=1,$P26=3),1,0)</f>
        <v>0</v>
      </c>
      <c r="T26" s="1">
        <f t="shared" si="0"/>
        <v>0</v>
      </c>
      <c r="U26" s="1">
        <f t="shared" si="1"/>
        <v>0</v>
      </c>
      <c r="V26" s="1">
        <f t="shared" si="2"/>
        <v>0</v>
      </c>
      <c r="W26" s="1">
        <f t="shared" si="3"/>
        <v>0</v>
      </c>
      <c r="X26" s="1">
        <f t="shared" si="4"/>
        <v>0</v>
      </c>
      <c r="Y26" s="1">
        <f t="shared" si="5"/>
        <v>0</v>
      </c>
      <c r="Z26" s="1">
        <f t="shared" si="6"/>
        <v>0</v>
      </c>
      <c r="AA26" s="1">
        <f t="shared" si="7"/>
        <v>0</v>
      </c>
      <c r="AB26" s="1" t="str">
        <f t="shared" si="10"/>
        <v/>
      </c>
    </row>
    <row r="27" spans="2:28" ht="200.25" customHeight="1">
      <c r="C27" s="131" t="s">
        <v>178</v>
      </c>
      <c r="D27" s="286" t="s">
        <v>179</v>
      </c>
      <c r="E27" s="286"/>
      <c r="F27" s="131" t="s">
        <v>182</v>
      </c>
      <c r="G27" s="282" t="s">
        <v>183</v>
      </c>
      <c r="H27" s="283"/>
      <c r="I27" s="283"/>
      <c r="J27" s="283"/>
      <c r="K27" s="284"/>
      <c r="L27" s="62"/>
      <c r="M27" s="62"/>
      <c r="N27" s="62"/>
      <c r="O27" s="63">
        <v>2</v>
      </c>
      <c r="P27" s="63">
        <v>3</v>
      </c>
      <c r="S27" s="1">
        <f t="shared" si="11"/>
        <v>0</v>
      </c>
      <c r="T27" s="1">
        <f t="shared" si="0"/>
        <v>0</v>
      </c>
      <c r="U27" s="1">
        <f t="shared" si="1"/>
        <v>0</v>
      </c>
      <c r="V27" s="1">
        <f t="shared" si="2"/>
        <v>0</v>
      </c>
      <c r="W27" s="1">
        <f t="shared" si="3"/>
        <v>0</v>
      </c>
      <c r="X27" s="1">
        <f t="shared" si="4"/>
        <v>0</v>
      </c>
      <c r="Y27" s="1">
        <f t="shared" si="5"/>
        <v>0</v>
      </c>
      <c r="Z27" s="1">
        <f t="shared" si="6"/>
        <v>0</v>
      </c>
      <c r="AA27" s="1">
        <f t="shared" si="7"/>
        <v>0</v>
      </c>
      <c r="AB27" s="1" t="str">
        <f t="shared" ref="AB27" si="12">IF(OR(M27="X",N27="X"),_xlfn.CONCAT(F27,";"),"")</f>
        <v/>
      </c>
    </row>
    <row r="28" spans="2:28" ht="110.25" customHeight="1">
      <c r="C28" s="45" t="s">
        <v>184</v>
      </c>
      <c r="D28" s="223" t="s">
        <v>185</v>
      </c>
      <c r="E28" s="224"/>
      <c r="F28" s="45" t="s">
        <v>186</v>
      </c>
      <c r="G28" s="220" t="s">
        <v>187</v>
      </c>
      <c r="H28" s="221"/>
      <c r="I28" s="221"/>
      <c r="J28" s="221"/>
      <c r="K28" s="221"/>
      <c r="L28" s="62"/>
      <c r="M28" s="62"/>
      <c r="N28" s="62"/>
      <c r="O28" s="63">
        <v>2</v>
      </c>
      <c r="P28" s="63">
        <v>2</v>
      </c>
      <c r="S28" s="1">
        <f t="shared" si="11"/>
        <v>0</v>
      </c>
      <c r="T28" s="1">
        <f t="shared" si="0"/>
        <v>0</v>
      </c>
      <c r="U28" s="1">
        <f t="shared" si="1"/>
        <v>0</v>
      </c>
      <c r="V28" s="1">
        <f t="shared" si="2"/>
        <v>0</v>
      </c>
      <c r="W28" s="1">
        <f t="shared" si="3"/>
        <v>0</v>
      </c>
      <c r="X28" s="1">
        <f t="shared" si="4"/>
        <v>0</v>
      </c>
      <c r="Y28" s="1">
        <f t="shared" si="5"/>
        <v>0</v>
      </c>
      <c r="Z28" s="1">
        <f t="shared" si="6"/>
        <v>0</v>
      </c>
      <c r="AA28" s="1">
        <f t="shared" si="7"/>
        <v>0</v>
      </c>
      <c r="AB28" s="1" t="str">
        <f t="shared" si="10"/>
        <v/>
      </c>
    </row>
    <row r="29" spans="2:28" ht="120.75" customHeight="1">
      <c r="C29" s="45" t="s">
        <v>188</v>
      </c>
      <c r="D29" s="500" t="s">
        <v>189</v>
      </c>
      <c r="E29" s="500"/>
      <c r="F29" s="45" t="s">
        <v>190</v>
      </c>
      <c r="G29" s="220" t="s">
        <v>191</v>
      </c>
      <c r="H29" s="221"/>
      <c r="I29" s="221"/>
      <c r="J29" s="221"/>
      <c r="K29" s="222"/>
      <c r="L29" s="62"/>
      <c r="M29" s="62"/>
      <c r="N29" s="62"/>
      <c r="O29" s="63">
        <v>2</v>
      </c>
      <c r="P29" s="63">
        <v>2</v>
      </c>
      <c r="S29" s="1">
        <f t="shared" si="11"/>
        <v>0</v>
      </c>
      <c r="T29" s="1">
        <f t="shared" si="0"/>
        <v>0</v>
      </c>
      <c r="U29" s="1">
        <f t="shared" si="1"/>
        <v>0</v>
      </c>
      <c r="V29" s="1">
        <f t="shared" si="2"/>
        <v>0</v>
      </c>
      <c r="W29" s="1">
        <f t="shared" si="3"/>
        <v>0</v>
      </c>
      <c r="X29" s="1">
        <f t="shared" si="4"/>
        <v>0</v>
      </c>
      <c r="Y29" s="1">
        <f t="shared" si="5"/>
        <v>0</v>
      </c>
      <c r="Z29" s="1">
        <f t="shared" si="6"/>
        <v>0</v>
      </c>
      <c r="AA29" s="1">
        <f t="shared" si="7"/>
        <v>0</v>
      </c>
      <c r="AB29" s="1" t="str">
        <f t="shared" si="10"/>
        <v/>
      </c>
    </row>
    <row r="30" spans="2:28" ht="129.75" customHeight="1">
      <c r="B30" s="51"/>
      <c r="C30" s="32" t="s">
        <v>192</v>
      </c>
      <c r="D30" s="270" t="s">
        <v>193</v>
      </c>
      <c r="E30" s="270"/>
      <c r="F30" s="32" t="s">
        <v>194</v>
      </c>
      <c r="G30" s="271" t="s">
        <v>195</v>
      </c>
      <c r="H30" s="271"/>
      <c r="I30" s="271"/>
      <c r="J30" s="271"/>
      <c r="K30" s="271"/>
      <c r="L30" s="62"/>
      <c r="M30" s="62"/>
      <c r="N30" s="62"/>
      <c r="O30" s="63">
        <v>2</v>
      </c>
      <c r="P30" s="64">
        <v>2</v>
      </c>
      <c r="Q30" s="3"/>
      <c r="S30" s="34">
        <f t="shared" si="11"/>
        <v>0</v>
      </c>
      <c r="T30" s="34">
        <f t="shared" si="0"/>
        <v>0</v>
      </c>
      <c r="U30" s="34">
        <f t="shared" si="1"/>
        <v>0</v>
      </c>
      <c r="V30" s="34">
        <f t="shared" si="2"/>
        <v>0</v>
      </c>
      <c r="W30" s="34">
        <f t="shared" si="3"/>
        <v>0</v>
      </c>
      <c r="X30" s="34">
        <f t="shared" si="4"/>
        <v>0</v>
      </c>
      <c r="Y30" s="34">
        <f t="shared" si="5"/>
        <v>0</v>
      </c>
      <c r="Z30" s="34">
        <f t="shared" si="6"/>
        <v>0</v>
      </c>
      <c r="AA30" s="34">
        <f t="shared" si="7"/>
        <v>0</v>
      </c>
      <c r="AB30" s="1" t="str">
        <f t="shared" si="10"/>
        <v/>
      </c>
    </row>
    <row r="31" spans="2:28" ht="181.5" customHeight="1">
      <c r="C31" s="45" t="s">
        <v>196</v>
      </c>
      <c r="D31" s="371" t="s">
        <v>197</v>
      </c>
      <c r="E31" s="372"/>
      <c r="F31" s="45" t="s">
        <v>198</v>
      </c>
      <c r="G31" s="282" t="s">
        <v>1164</v>
      </c>
      <c r="H31" s="283"/>
      <c r="I31" s="283"/>
      <c r="J31" s="283"/>
      <c r="K31" s="284"/>
      <c r="L31" s="62"/>
      <c r="M31" s="62"/>
      <c r="N31" s="62"/>
      <c r="O31" s="64">
        <v>3</v>
      </c>
      <c r="P31" s="64">
        <v>1</v>
      </c>
      <c r="S31" s="1">
        <f>IF(AND(OR($M31="x",$N31="x"),$O31=1,$P31=3),1,0)</f>
        <v>0</v>
      </c>
      <c r="T31" s="1">
        <f>IF(AND(OR($M31="x",$N31="x"),$O31=2,$P31=3),1,0)</f>
        <v>0</v>
      </c>
      <c r="U31" s="1">
        <f>IF(AND(OR($M31="x",$N31="x"),$O31=3,$P31=3),1,0)</f>
        <v>0</v>
      </c>
      <c r="V31" s="1">
        <f>IF(AND(OR($M31="x",$N31="x"),$O31=1,$P31=2),1,0)</f>
        <v>0</v>
      </c>
      <c r="W31" s="1">
        <f>IF(AND(OR($M31="x",$N31="x"),$O31=2,$P31=2),1,0)</f>
        <v>0</v>
      </c>
      <c r="X31" s="1">
        <f>IF(AND(OR($M31="x",$N31="x"),$O31=3,$P31=2),1,0)</f>
        <v>0</v>
      </c>
      <c r="Y31" s="1">
        <f>IF(AND(OR($M31="x",$N31="x"),$O31=1,$P31=1),1,0)</f>
        <v>0</v>
      </c>
      <c r="Z31" s="1">
        <f>IF(AND(OR($M31="x",$N31="x"),$O31=2,$P31=1),1,0)</f>
        <v>0</v>
      </c>
      <c r="AA31" s="1">
        <f>IF(AND(OR($M31="x",$N31="x"),$O31=3,$P31=1),1,0)</f>
        <v>0</v>
      </c>
      <c r="AB31" s="1" t="str">
        <f t="shared" si="10"/>
        <v/>
      </c>
    </row>
    <row r="32" spans="2:28" ht="24" customHeight="1">
      <c r="C32" s="69"/>
      <c r="D32" s="69"/>
      <c r="E32" s="69"/>
      <c r="F32" s="69"/>
      <c r="G32" s="69"/>
      <c r="H32" s="69"/>
      <c r="I32" s="69"/>
      <c r="J32" s="69"/>
      <c r="K32" s="69"/>
      <c r="L32" s="69"/>
      <c r="M32" s="69"/>
      <c r="N32" s="69"/>
      <c r="O32" s="69"/>
      <c r="P32" s="69"/>
    </row>
    <row r="33" spans="1:28" s="206" customFormat="1" ht="56.25" customHeight="1">
      <c r="B33" s="207"/>
      <c r="C33" s="285" t="s">
        <v>272</v>
      </c>
      <c r="D33" s="285"/>
      <c r="E33" s="285"/>
      <c r="F33" s="285"/>
      <c r="G33" s="285"/>
      <c r="H33" s="285"/>
      <c r="I33" s="285"/>
      <c r="J33" s="285"/>
      <c r="K33" s="285"/>
      <c r="L33" s="285"/>
      <c r="M33" s="285"/>
      <c r="N33" s="285"/>
      <c r="O33" s="285"/>
      <c r="P33" s="285"/>
    </row>
    <row r="34" spans="1:28" s="209" customFormat="1" ht="285" customHeight="1">
      <c r="A34" s="208"/>
      <c r="B34" s="207"/>
      <c r="C34" s="238" t="s">
        <v>273</v>
      </c>
      <c r="D34" s="238"/>
      <c r="E34" s="238"/>
      <c r="F34" s="238"/>
      <c r="G34" s="238"/>
      <c r="H34" s="238"/>
      <c r="I34" s="238"/>
      <c r="J34" s="238"/>
      <c r="K34" s="238"/>
      <c r="L34" s="238"/>
      <c r="M34" s="238"/>
      <c r="N34" s="238"/>
      <c r="O34" s="238"/>
      <c r="P34" s="238"/>
      <c r="Q34" s="206"/>
    </row>
    <row r="35" spans="1:28" s="209" customFormat="1" ht="64.5" customHeight="1" thickBot="1">
      <c r="A35" s="208"/>
      <c r="B35" s="207"/>
      <c r="C35" s="238" t="s">
        <v>274</v>
      </c>
      <c r="D35" s="238"/>
      <c r="E35" s="238"/>
      <c r="F35" s="238"/>
      <c r="G35" s="238"/>
      <c r="H35" s="238"/>
      <c r="I35" s="238"/>
      <c r="J35" s="238"/>
      <c r="K35" s="238"/>
      <c r="L35" s="238"/>
      <c r="M35" s="238"/>
      <c r="N35" s="238"/>
      <c r="O35" s="238"/>
      <c r="P35" s="238"/>
      <c r="Q35" s="206"/>
    </row>
    <row r="36" spans="1:28" s="209" customFormat="1" ht="48" customHeight="1">
      <c r="A36" s="208"/>
      <c r="B36" s="207"/>
      <c r="C36" s="352" t="s">
        <v>275</v>
      </c>
      <c r="D36" s="353"/>
      <c r="E36" s="353"/>
      <c r="F36" s="353" t="s">
        <v>276</v>
      </c>
      <c r="G36" s="353"/>
      <c r="H36" s="353"/>
      <c r="I36" s="353"/>
      <c r="J36" s="353"/>
      <c r="K36" s="353"/>
      <c r="L36" s="353"/>
      <c r="M36" s="353" t="s">
        <v>277</v>
      </c>
      <c r="N36" s="353"/>
      <c r="O36" s="353"/>
      <c r="P36" s="368"/>
      <c r="Q36" s="206"/>
    </row>
    <row r="37" spans="1:28" s="209" customFormat="1" ht="71.25" customHeight="1">
      <c r="A37" s="208"/>
      <c r="B37" s="207"/>
      <c r="C37" s="354" t="s">
        <v>278</v>
      </c>
      <c r="D37" s="355"/>
      <c r="E37" s="355"/>
      <c r="F37" s="358" t="s">
        <v>279</v>
      </c>
      <c r="G37" s="358"/>
      <c r="H37" s="358"/>
      <c r="I37" s="358"/>
      <c r="J37" s="358"/>
      <c r="K37" s="358"/>
      <c r="L37" s="358"/>
      <c r="M37" s="358" t="s">
        <v>280</v>
      </c>
      <c r="N37" s="358"/>
      <c r="O37" s="358"/>
      <c r="P37" s="360"/>
      <c r="Q37" s="206"/>
    </row>
    <row r="38" spans="1:28" s="209" customFormat="1" ht="113.25" customHeight="1">
      <c r="A38" s="208"/>
      <c r="B38" s="207"/>
      <c r="C38" s="354" t="s">
        <v>281</v>
      </c>
      <c r="D38" s="355"/>
      <c r="E38" s="355"/>
      <c r="F38" s="358" t="s">
        <v>282</v>
      </c>
      <c r="G38" s="358"/>
      <c r="H38" s="358"/>
      <c r="I38" s="358"/>
      <c r="J38" s="358"/>
      <c r="K38" s="358"/>
      <c r="L38" s="358"/>
      <c r="M38" s="358" t="s">
        <v>280</v>
      </c>
      <c r="N38" s="358"/>
      <c r="O38" s="358"/>
      <c r="P38" s="360"/>
      <c r="Q38" s="206"/>
    </row>
    <row r="39" spans="1:28" s="209" customFormat="1" ht="100.5" customHeight="1" thickBot="1">
      <c r="A39" s="208"/>
      <c r="B39" s="207"/>
      <c r="C39" s="356" t="s">
        <v>283</v>
      </c>
      <c r="D39" s="357"/>
      <c r="E39" s="357"/>
      <c r="F39" s="359" t="s">
        <v>284</v>
      </c>
      <c r="G39" s="359"/>
      <c r="H39" s="359"/>
      <c r="I39" s="359"/>
      <c r="J39" s="359"/>
      <c r="K39" s="359"/>
      <c r="L39" s="359"/>
      <c r="M39" s="359" t="s">
        <v>285</v>
      </c>
      <c r="N39" s="359"/>
      <c r="O39" s="359"/>
      <c r="P39" s="361"/>
      <c r="Q39" s="206"/>
    </row>
    <row r="40" spans="1:28" s="209" customFormat="1" ht="32.25" customHeight="1">
      <c r="A40" s="208"/>
      <c r="B40" s="207"/>
      <c r="C40" s="337" t="s">
        <v>286</v>
      </c>
      <c r="D40" s="337"/>
      <c r="E40" s="337"/>
      <c r="F40" s="337"/>
      <c r="G40" s="337"/>
      <c r="H40" s="337"/>
      <c r="I40" s="337"/>
      <c r="J40" s="337"/>
      <c r="K40" s="337"/>
      <c r="L40" s="337"/>
      <c r="M40" s="337"/>
      <c r="N40" s="337"/>
      <c r="O40" s="337"/>
      <c r="P40" s="337"/>
      <c r="Q40" s="206"/>
    </row>
    <row r="41" spans="1:28" s="209" customFormat="1" ht="139.5" customHeight="1">
      <c r="A41" s="208"/>
      <c r="B41" s="207"/>
      <c r="C41" s="238" t="s">
        <v>287</v>
      </c>
      <c r="D41" s="238"/>
      <c r="E41" s="238"/>
      <c r="F41" s="238"/>
      <c r="G41" s="238"/>
      <c r="H41" s="238"/>
      <c r="I41" s="238"/>
      <c r="J41" s="238"/>
      <c r="K41" s="238"/>
      <c r="L41" s="238"/>
      <c r="M41" s="238"/>
      <c r="N41" s="238"/>
      <c r="O41" s="238"/>
      <c r="P41" s="238"/>
      <c r="Q41" s="206"/>
    </row>
    <row r="42" spans="1:28" s="3" customFormat="1" ht="12.75" customHeight="1">
      <c r="A42" s="1"/>
      <c r="B42" s="15"/>
      <c r="C42" s="122"/>
      <c r="D42" s="122"/>
      <c r="E42" s="122"/>
      <c r="F42" s="125"/>
      <c r="G42" s="123"/>
      <c r="H42" s="123"/>
      <c r="I42" s="123"/>
      <c r="J42" s="123"/>
      <c r="K42" s="123"/>
      <c r="L42" s="123"/>
      <c r="M42" s="123"/>
      <c r="N42" s="123"/>
      <c r="O42" s="124"/>
      <c r="P42" s="124"/>
      <c r="Q42" s="15"/>
      <c r="S42" s="1"/>
      <c r="T42" s="1"/>
      <c r="U42" s="1"/>
      <c r="V42" s="1"/>
      <c r="W42" s="1"/>
      <c r="X42" s="1"/>
      <c r="Y42" s="1"/>
      <c r="Z42" s="1"/>
      <c r="AA42" s="1"/>
      <c r="AB42" s="1"/>
    </row>
    <row r="43" spans="1:28" s="3" customFormat="1" ht="33.75" customHeight="1">
      <c r="A43" s="1"/>
      <c r="B43" s="15"/>
      <c r="C43" s="122"/>
      <c r="D43" s="122"/>
      <c r="E43" s="122"/>
      <c r="F43" s="125"/>
      <c r="G43" s="123"/>
      <c r="H43" s="123"/>
      <c r="I43" s="123"/>
      <c r="J43" s="123"/>
      <c r="K43" s="123"/>
      <c r="L43" s="123"/>
      <c r="M43" s="123"/>
      <c r="N43" s="123"/>
      <c r="O43" s="124"/>
      <c r="P43" s="124"/>
      <c r="Q43" s="15"/>
      <c r="S43" s="1"/>
      <c r="T43" s="1"/>
      <c r="U43" s="1"/>
      <c r="V43" s="1"/>
      <c r="W43" s="1"/>
      <c r="X43" s="1"/>
      <c r="Y43" s="1"/>
      <c r="Z43" s="1"/>
      <c r="AA43" s="1"/>
      <c r="AB43" s="1"/>
    </row>
    <row r="44" spans="1:28" ht="39" customHeight="1">
      <c r="C44" s="112"/>
      <c r="D44" s="112"/>
      <c r="E44" s="112"/>
      <c r="F44" s="112"/>
      <c r="G44" s="485"/>
      <c r="H44" s="486"/>
      <c r="I44" s="475" t="s">
        <v>288</v>
      </c>
      <c r="J44" s="476"/>
      <c r="K44" s="476"/>
      <c r="L44" s="476"/>
      <c r="M44" s="476"/>
      <c r="N44" s="477"/>
      <c r="O44" s="125"/>
      <c r="P44" s="112"/>
    </row>
    <row r="45" spans="1:28" ht="39" customHeight="1">
      <c r="C45" s="112"/>
      <c r="D45" s="112"/>
      <c r="E45" s="112"/>
      <c r="F45" s="112"/>
      <c r="G45" s="487"/>
      <c r="H45" s="488"/>
      <c r="I45" s="466" t="s">
        <v>289</v>
      </c>
      <c r="J45" s="467"/>
      <c r="K45" s="466" t="s">
        <v>290</v>
      </c>
      <c r="L45" s="467"/>
      <c r="M45" s="466" t="s">
        <v>291</v>
      </c>
      <c r="N45" s="467"/>
      <c r="O45" s="126"/>
      <c r="P45" s="112"/>
    </row>
    <row r="46" spans="1:28" ht="39" customHeight="1">
      <c r="C46" s="112"/>
      <c r="D46" s="112"/>
      <c r="E46" s="112"/>
      <c r="F46" s="112"/>
      <c r="G46" s="478" t="s">
        <v>292</v>
      </c>
      <c r="H46" s="128" t="s">
        <v>293</v>
      </c>
      <c r="I46" s="481">
        <f>SUM(S18:S31)</f>
        <v>0</v>
      </c>
      <c r="J46" s="482"/>
      <c r="K46" s="481">
        <f>SUM(T18:T31)</f>
        <v>0</v>
      </c>
      <c r="L46" s="482"/>
      <c r="M46" s="481">
        <f>SUM(U18:U31)</f>
        <v>0</v>
      </c>
      <c r="N46" s="482"/>
      <c r="O46" s="112"/>
      <c r="P46" s="112"/>
    </row>
    <row r="47" spans="1:28" ht="39" customHeight="1">
      <c r="C47" s="112"/>
      <c r="D47" s="112"/>
      <c r="E47" s="112"/>
      <c r="F47" s="112"/>
      <c r="G47" s="479"/>
      <c r="H47" s="128" t="s">
        <v>294</v>
      </c>
      <c r="I47" s="489">
        <f>SUM(V18:V31)</f>
        <v>0</v>
      </c>
      <c r="J47" s="490"/>
      <c r="K47" s="491">
        <f>SUM(W18:W31)</f>
        <v>0</v>
      </c>
      <c r="L47" s="492"/>
      <c r="M47" s="491">
        <f>SUM(X18:X31)</f>
        <v>0</v>
      </c>
      <c r="N47" s="492"/>
      <c r="O47" s="112"/>
      <c r="P47" s="112"/>
    </row>
    <row r="48" spans="1:28" ht="39" customHeight="1">
      <c r="C48" s="112"/>
      <c r="D48" s="112"/>
      <c r="E48" s="112"/>
      <c r="F48" s="112"/>
      <c r="G48" s="480"/>
      <c r="H48" s="128" t="s">
        <v>295</v>
      </c>
      <c r="I48" s="489">
        <f>SUM(Y18:Y31)</f>
        <v>0</v>
      </c>
      <c r="J48" s="490"/>
      <c r="K48" s="489">
        <f>SUM(Z18:Z31)</f>
        <v>0</v>
      </c>
      <c r="L48" s="490"/>
      <c r="M48" s="491">
        <f>SUM(AA18:AA31)</f>
        <v>0</v>
      </c>
      <c r="N48" s="492"/>
      <c r="O48" s="112"/>
      <c r="P48" s="112"/>
    </row>
    <row r="49" spans="1:18" ht="53.25" customHeight="1">
      <c r="C49" s="112"/>
      <c r="D49" s="112"/>
      <c r="E49" s="112"/>
      <c r="F49" s="112"/>
      <c r="G49" s="464" t="s">
        <v>296</v>
      </c>
      <c r="H49" s="464"/>
      <c r="I49" s="464"/>
      <c r="J49" s="464"/>
      <c r="K49" s="464"/>
      <c r="L49" s="464"/>
      <c r="M49" s="464"/>
      <c r="N49" s="125">
        <f>SUM(I46:N48)</f>
        <v>0</v>
      </c>
      <c r="O49" s="112"/>
      <c r="P49" s="112"/>
    </row>
    <row r="50" spans="1:18" ht="26.25" customHeight="1">
      <c r="C50" s="112"/>
      <c r="D50" s="112"/>
      <c r="E50" s="112"/>
      <c r="F50" s="112"/>
      <c r="G50" s="219"/>
      <c r="H50" s="219"/>
      <c r="I50" s="219"/>
      <c r="J50" s="219"/>
      <c r="K50" s="219"/>
      <c r="L50" s="218"/>
      <c r="M50" s="112"/>
      <c r="N50" s="112"/>
      <c r="O50" s="112"/>
      <c r="P50" s="112"/>
    </row>
    <row r="51" spans="1:18" s="3" customFormat="1" ht="87.75" customHeight="1">
      <c r="A51" s="16"/>
      <c r="B51" s="49"/>
      <c r="C51" s="249" t="s">
        <v>297</v>
      </c>
      <c r="D51" s="249"/>
      <c r="E51" s="249"/>
      <c r="F51" s="249"/>
      <c r="G51" s="249"/>
      <c r="H51" s="249"/>
      <c r="I51" s="249"/>
      <c r="J51" s="249"/>
      <c r="K51" s="249"/>
      <c r="L51" s="249"/>
      <c r="M51" s="249"/>
      <c r="N51" s="249"/>
      <c r="O51" s="249"/>
      <c r="P51" s="249"/>
      <c r="Q51" s="1"/>
    </row>
    <row r="52" spans="1:18" ht="21" customHeight="1">
      <c r="B52" s="49"/>
      <c r="C52" s="454"/>
      <c r="D52" s="455"/>
      <c r="E52" s="455"/>
      <c r="F52" s="455"/>
      <c r="G52" s="455"/>
      <c r="H52" s="455"/>
      <c r="I52" s="455"/>
      <c r="J52" s="455"/>
      <c r="K52" s="455"/>
      <c r="L52" s="455"/>
      <c r="M52" s="455"/>
      <c r="N52" s="455"/>
      <c r="O52" s="455"/>
      <c r="P52" s="456"/>
      <c r="Q52" s="48"/>
      <c r="R52" s="48"/>
    </row>
    <row r="53" spans="1:18" ht="21" customHeight="1">
      <c r="B53" s="49"/>
      <c r="C53" s="457"/>
      <c r="D53" s="458"/>
      <c r="E53" s="458"/>
      <c r="F53" s="458"/>
      <c r="G53" s="458"/>
      <c r="H53" s="458"/>
      <c r="I53" s="458"/>
      <c r="J53" s="458"/>
      <c r="K53" s="458"/>
      <c r="L53" s="458"/>
      <c r="M53" s="458"/>
      <c r="N53" s="458"/>
      <c r="O53" s="458"/>
      <c r="P53" s="459"/>
      <c r="Q53" s="48"/>
      <c r="R53" s="48"/>
    </row>
    <row r="54" spans="1:18" ht="21" customHeight="1">
      <c r="B54" s="49"/>
      <c r="C54" s="457"/>
      <c r="D54" s="458"/>
      <c r="E54" s="458"/>
      <c r="F54" s="458"/>
      <c r="G54" s="458"/>
      <c r="H54" s="458"/>
      <c r="I54" s="458"/>
      <c r="J54" s="458"/>
      <c r="K54" s="458"/>
      <c r="L54" s="458"/>
      <c r="M54" s="458"/>
      <c r="N54" s="458"/>
      <c r="O54" s="458"/>
      <c r="P54" s="459"/>
      <c r="Q54" s="48"/>
      <c r="R54" s="48"/>
    </row>
    <row r="55" spans="1:18" ht="21" customHeight="1">
      <c r="B55" s="49"/>
      <c r="C55" s="457"/>
      <c r="D55" s="458"/>
      <c r="E55" s="458"/>
      <c r="F55" s="458"/>
      <c r="G55" s="458"/>
      <c r="H55" s="458"/>
      <c r="I55" s="458"/>
      <c r="J55" s="458"/>
      <c r="K55" s="458"/>
      <c r="L55" s="458"/>
      <c r="M55" s="458"/>
      <c r="N55" s="458"/>
      <c r="O55" s="458"/>
      <c r="P55" s="459"/>
      <c r="Q55" s="48"/>
      <c r="R55" s="48"/>
    </row>
    <row r="56" spans="1:18" ht="21" customHeight="1">
      <c r="B56" s="49"/>
      <c r="C56" s="460"/>
      <c r="D56" s="461"/>
      <c r="E56" s="461"/>
      <c r="F56" s="461"/>
      <c r="G56" s="461"/>
      <c r="H56" s="461"/>
      <c r="I56" s="461"/>
      <c r="J56" s="461"/>
      <c r="K56" s="461"/>
      <c r="L56" s="461"/>
      <c r="M56" s="461"/>
      <c r="N56" s="461"/>
      <c r="O56" s="461"/>
      <c r="P56" s="462"/>
      <c r="Q56" s="48"/>
      <c r="R56" s="48"/>
    </row>
    <row r="57" spans="1:18" ht="25.5" customHeight="1">
      <c r="B57" s="49"/>
      <c r="C57" s="112"/>
      <c r="D57" s="112"/>
      <c r="E57" s="112"/>
      <c r="F57" s="112"/>
      <c r="G57" s="112"/>
      <c r="H57" s="112"/>
      <c r="I57" s="112"/>
      <c r="J57" s="112"/>
      <c r="K57" s="112"/>
      <c r="L57" s="112"/>
      <c r="M57" s="112"/>
      <c r="N57" s="112"/>
      <c r="O57" s="112"/>
      <c r="P57" s="112"/>
      <c r="Q57" s="48"/>
      <c r="R57" s="48"/>
    </row>
    <row r="58" spans="1:18" ht="57.75" customHeight="1">
      <c r="B58" s="49"/>
      <c r="C58" s="249" t="s">
        <v>298</v>
      </c>
      <c r="D58" s="249"/>
      <c r="E58" s="249"/>
      <c r="F58" s="249"/>
      <c r="G58" s="249"/>
      <c r="H58" s="249"/>
      <c r="I58" s="249"/>
      <c r="J58" s="249"/>
      <c r="K58" s="249"/>
      <c r="L58" s="249"/>
      <c r="M58" s="249"/>
      <c r="N58" s="249"/>
      <c r="O58" s="249"/>
      <c r="P58" s="249"/>
      <c r="Q58" s="48"/>
      <c r="R58" s="48"/>
    </row>
    <row r="59" spans="1:18" ht="21" customHeight="1">
      <c r="B59" s="49"/>
      <c r="C59" s="454"/>
      <c r="D59" s="455"/>
      <c r="E59" s="455"/>
      <c r="F59" s="455"/>
      <c r="G59" s="455"/>
      <c r="H59" s="455"/>
      <c r="I59" s="455"/>
      <c r="J59" s="455"/>
      <c r="K59" s="455"/>
      <c r="L59" s="455"/>
      <c r="M59" s="455"/>
      <c r="N59" s="455"/>
      <c r="O59" s="455"/>
      <c r="P59" s="456"/>
      <c r="Q59" s="48"/>
      <c r="R59" s="48"/>
    </row>
    <row r="60" spans="1:18" ht="21" customHeight="1">
      <c r="B60" s="49"/>
      <c r="C60" s="457"/>
      <c r="D60" s="458"/>
      <c r="E60" s="458"/>
      <c r="F60" s="458"/>
      <c r="G60" s="458"/>
      <c r="H60" s="458"/>
      <c r="I60" s="458"/>
      <c r="J60" s="458"/>
      <c r="K60" s="458"/>
      <c r="L60" s="458"/>
      <c r="M60" s="458"/>
      <c r="N60" s="458"/>
      <c r="O60" s="458"/>
      <c r="P60" s="459"/>
      <c r="Q60" s="48"/>
      <c r="R60" s="48"/>
    </row>
    <row r="61" spans="1:18" ht="21" customHeight="1">
      <c r="B61" s="49"/>
      <c r="C61" s="457"/>
      <c r="D61" s="458"/>
      <c r="E61" s="458"/>
      <c r="F61" s="458"/>
      <c r="G61" s="458"/>
      <c r="H61" s="458"/>
      <c r="I61" s="458"/>
      <c r="J61" s="458"/>
      <c r="K61" s="458"/>
      <c r="L61" s="458"/>
      <c r="M61" s="458"/>
      <c r="N61" s="458"/>
      <c r="O61" s="458"/>
      <c r="P61" s="459"/>
      <c r="Q61" s="48"/>
      <c r="R61" s="48"/>
    </row>
    <row r="62" spans="1:18" ht="21" customHeight="1">
      <c r="B62" s="49"/>
      <c r="C62" s="457"/>
      <c r="D62" s="458"/>
      <c r="E62" s="458"/>
      <c r="F62" s="458"/>
      <c r="G62" s="458"/>
      <c r="H62" s="458"/>
      <c r="I62" s="458"/>
      <c r="J62" s="458"/>
      <c r="K62" s="458"/>
      <c r="L62" s="458"/>
      <c r="M62" s="458"/>
      <c r="N62" s="458"/>
      <c r="O62" s="458"/>
      <c r="P62" s="459"/>
      <c r="Q62" s="48"/>
      <c r="R62" s="48"/>
    </row>
    <row r="63" spans="1:18" ht="21" customHeight="1">
      <c r="B63" s="49"/>
      <c r="C63" s="460"/>
      <c r="D63" s="461"/>
      <c r="E63" s="461"/>
      <c r="F63" s="461"/>
      <c r="G63" s="461"/>
      <c r="H63" s="461"/>
      <c r="I63" s="461"/>
      <c r="J63" s="461"/>
      <c r="K63" s="461"/>
      <c r="L63" s="461"/>
      <c r="M63" s="461"/>
      <c r="N63" s="461"/>
      <c r="O63" s="461"/>
      <c r="P63" s="462"/>
      <c r="Q63" s="48"/>
      <c r="R63" s="48"/>
    </row>
    <row r="64" spans="1:18" ht="22.5" customHeight="1">
      <c r="B64" s="49"/>
      <c r="C64" s="112"/>
      <c r="D64" s="112"/>
      <c r="E64" s="112"/>
      <c r="F64" s="112"/>
      <c r="G64" s="112"/>
      <c r="H64" s="112"/>
      <c r="I64" s="112"/>
      <c r="J64" s="112"/>
      <c r="K64" s="112"/>
      <c r="L64" s="112"/>
      <c r="M64" s="112"/>
      <c r="N64" s="112"/>
      <c r="O64" s="112"/>
      <c r="P64" s="112"/>
      <c r="Q64" s="48"/>
      <c r="R64" s="48"/>
    </row>
    <row r="65" spans="1:28" ht="99" customHeight="1">
      <c r="B65" s="49"/>
      <c r="C65" s="249" t="s">
        <v>299</v>
      </c>
      <c r="D65" s="249"/>
      <c r="E65" s="249"/>
      <c r="F65" s="249"/>
      <c r="G65" s="249"/>
      <c r="H65" s="249"/>
      <c r="I65" s="249"/>
      <c r="J65" s="249"/>
      <c r="K65" s="249"/>
      <c r="L65" s="249"/>
      <c r="M65" s="249"/>
      <c r="N65" s="249"/>
      <c r="O65" s="249"/>
      <c r="P65" s="249"/>
    </row>
    <row r="66" spans="1:28" ht="21" customHeight="1">
      <c r="B66" s="49"/>
      <c r="C66" s="454"/>
      <c r="D66" s="455"/>
      <c r="E66" s="455"/>
      <c r="F66" s="455"/>
      <c r="G66" s="455"/>
      <c r="H66" s="455"/>
      <c r="I66" s="455"/>
      <c r="J66" s="455"/>
      <c r="K66" s="455"/>
      <c r="L66" s="455"/>
      <c r="M66" s="455"/>
      <c r="N66" s="455"/>
      <c r="O66" s="455"/>
      <c r="P66" s="456"/>
      <c r="Q66" s="48"/>
      <c r="R66" s="48"/>
    </row>
    <row r="67" spans="1:28" ht="21" customHeight="1">
      <c r="B67" s="49"/>
      <c r="C67" s="457"/>
      <c r="D67" s="458"/>
      <c r="E67" s="458"/>
      <c r="F67" s="458"/>
      <c r="G67" s="458"/>
      <c r="H67" s="458"/>
      <c r="I67" s="458"/>
      <c r="J67" s="458"/>
      <c r="K67" s="458"/>
      <c r="L67" s="458"/>
      <c r="M67" s="458"/>
      <c r="N67" s="458"/>
      <c r="O67" s="458"/>
      <c r="P67" s="459"/>
      <c r="Q67" s="48"/>
      <c r="R67" s="48"/>
    </row>
    <row r="68" spans="1:28" ht="21" customHeight="1">
      <c r="B68" s="49"/>
      <c r="C68" s="457"/>
      <c r="D68" s="458"/>
      <c r="E68" s="458"/>
      <c r="F68" s="458"/>
      <c r="G68" s="458"/>
      <c r="H68" s="458"/>
      <c r="I68" s="458"/>
      <c r="J68" s="458"/>
      <c r="K68" s="458"/>
      <c r="L68" s="458"/>
      <c r="M68" s="458"/>
      <c r="N68" s="458"/>
      <c r="O68" s="458"/>
      <c r="P68" s="459"/>
      <c r="Q68" s="48"/>
      <c r="R68" s="48"/>
    </row>
    <row r="69" spans="1:28" ht="21" customHeight="1">
      <c r="B69" s="49"/>
      <c r="C69" s="457"/>
      <c r="D69" s="458"/>
      <c r="E69" s="458"/>
      <c r="F69" s="458"/>
      <c r="G69" s="458"/>
      <c r="H69" s="458"/>
      <c r="I69" s="458"/>
      <c r="J69" s="458"/>
      <c r="K69" s="458"/>
      <c r="L69" s="458"/>
      <c r="M69" s="458"/>
      <c r="N69" s="458"/>
      <c r="O69" s="458"/>
      <c r="P69" s="459"/>
      <c r="Q69" s="48"/>
      <c r="R69" s="48"/>
    </row>
    <row r="70" spans="1:28" ht="21" customHeight="1">
      <c r="B70" s="49"/>
      <c r="C70" s="460"/>
      <c r="D70" s="461"/>
      <c r="E70" s="461"/>
      <c r="F70" s="461"/>
      <c r="G70" s="461"/>
      <c r="H70" s="461"/>
      <c r="I70" s="461"/>
      <c r="J70" s="461"/>
      <c r="K70" s="461"/>
      <c r="L70" s="461"/>
      <c r="M70" s="461"/>
      <c r="N70" s="461"/>
      <c r="O70" s="461"/>
      <c r="P70" s="462"/>
      <c r="Q70" s="48"/>
      <c r="R70" s="48"/>
    </row>
    <row r="71" spans="1:28" ht="21" customHeight="1">
      <c r="B71" s="49"/>
      <c r="C71" s="216"/>
      <c r="D71" s="216"/>
      <c r="E71" s="216"/>
      <c r="F71" s="216"/>
      <c r="G71" s="216"/>
      <c r="H71" s="216"/>
      <c r="I71" s="216"/>
      <c r="J71" s="216"/>
      <c r="K71" s="216"/>
      <c r="L71" s="216"/>
      <c r="M71" s="216"/>
      <c r="N71" s="216"/>
      <c r="O71" s="216"/>
      <c r="P71" s="216"/>
      <c r="Q71" s="48"/>
      <c r="R71" s="48"/>
    </row>
    <row r="72" spans="1:28">
      <c r="B72" s="50"/>
      <c r="C72" s="463" t="s">
        <v>300</v>
      </c>
      <c r="D72" s="463"/>
      <c r="E72" s="463"/>
      <c r="F72" s="463"/>
      <c r="G72" s="463"/>
      <c r="H72" s="463"/>
      <c r="I72" s="463"/>
      <c r="J72" s="463"/>
      <c r="K72" s="463"/>
      <c r="L72" s="463"/>
      <c r="M72" s="463"/>
      <c r="N72" s="463"/>
      <c r="O72" s="112"/>
      <c r="P72" s="112"/>
      <c r="Q72" s="2"/>
    </row>
    <row r="73" spans="1:28" s="209" customFormat="1" ht="128.25" customHeight="1">
      <c r="A73" s="208"/>
      <c r="B73" s="207"/>
      <c r="C73" s="238" t="s">
        <v>301</v>
      </c>
      <c r="D73" s="238"/>
      <c r="E73" s="238"/>
      <c r="F73" s="238"/>
      <c r="G73" s="238"/>
      <c r="H73" s="238"/>
      <c r="I73" s="238"/>
      <c r="J73" s="238"/>
      <c r="K73" s="238"/>
      <c r="L73" s="238"/>
      <c r="M73" s="238"/>
      <c r="N73" s="238"/>
      <c r="O73" s="238"/>
      <c r="P73" s="238"/>
      <c r="Q73" s="206"/>
    </row>
    <row r="74" spans="1:28" s="209" customFormat="1" ht="93.75" customHeight="1">
      <c r="A74" s="208"/>
      <c r="B74" s="207"/>
      <c r="C74" s="238" t="s">
        <v>302</v>
      </c>
      <c r="D74" s="238"/>
      <c r="E74" s="238"/>
      <c r="F74" s="238"/>
      <c r="G74" s="238"/>
      <c r="H74" s="238"/>
      <c r="I74" s="238"/>
      <c r="J74" s="238"/>
      <c r="K74" s="238"/>
      <c r="L74" s="238"/>
      <c r="M74" s="238"/>
      <c r="N74" s="238"/>
      <c r="O74" s="238"/>
      <c r="P74" s="238"/>
      <c r="Q74" s="206"/>
    </row>
    <row r="75" spans="1:28" s="209" customFormat="1" ht="273.75" customHeight="1">
      <c r="A75" s="208"/>
      <c r="B75" s="207"/>
      <c r="C75" s="238" t="s">
        <v>303</v>
      </c>
      <c r="D75" s="238"/>
      <c r="E75" s="238"/>
      <c r="F75" s="238"/>
      <c r="G75" s="238"/>
      <c r="H75" s="238"/>
      <c r="I75" s="238"/>
      <c r="J75" s="238"/>
      <c r="K75" s="238"/>
      <c r="L75" s="238"/>
      <c r="M75" s="238"/>
      <c r="N75" s="238"/>
      <c r="O75" s="238"/>
      <c r="P75" s="238"/>
      <c r="Q75" s="206"/>
    </row>
    <row r="76" spans="1:28" s="206" customFormat="1" ht="129" customHeight="1">
      <c r="B76" s="207"/>
      <c r="C76" s="238" t="s">
        <v>304</v>
      </c>
      <c r="D76" s="238"/>
      <c r="E76" s="238"/>
      <c r="F76" s="238"/>
      <c r="G76" s="238"/>
      <c r="H76" s="238"/>
      <c r="I76" s="238"/>
      <c r="J76" s="238"/>
      <c r="K76" s="238"/>
      <c r="L76" s="238"/>
      <c r="M76" s="238"/>
      <c r="N76" s="238"/>
      <c r="O76" s="238"/>
      <c r="P76" s="238"/>
      <c r="AB76" s="210"/>
    </row>
    <row r="77" spans="1:28" s="209" customFormat="1" ht="341.25" customHeight="1">
      <c r="A77" s="208"/>
      <c r="B77" s="207"/>
      <c r="C77" s="238" t="s">
        <v>305</v>
      </c>
      <c r="D77" s="238"/>
      <c r="E77" s="238"/>
      <c r="F77" s="238"/>
      <c r="G77" s="238"/>
      <c r="H77" s="238"/>
      <c r="I77" s="238"/>
      <c r="J77" s="238"/>
      <c r="K77" s="238"/>
      <c r="L77" s="238"/>
      <c r="M77" s="238"/>
      <c r="N77" s="238"/>
      <c r="O77" s="238"/>
      <c r="P77" s="238"/>
      <c r="Q77" s="206"/>
    </row>
    <row r="78" spans="1:28" s="206" customFormat="1" ht="178.5" customHeight="1">
      <c r="B78" s="211"/>
      <c r="C78" s="250" t="s">
        <v>306</v>
      </c>
      <c r="D78" s="250"/>
      <c r="E78" s="250"/>
      <c r="F78" s="250"/>
      <c r="G78" s="250"/>
      <c r="H78" s="250"/>
      <c r="I78" s="250"/>
      <c r="J78" s="250"/>
      <c r="K78" s="250"/>
      <c r="L78" s="250"/>
      <c r="M78" s="250"/>
      <c r="N78" s="250"/>
      <c r="O78" s="250"/>
      <c r="P78" s="250"/>
      <c r="Q78" s="209"/>
      <c r="AB78" s="210"/>
    </row>
    <row r="79" spans="1:28" s="206" customFormat="1" ht="266.25" customHeight="1">
      <c r="B79" s="207"/>
      <c r="C79" s="238" t="s">
        <v>307</v>
      </c>
      <c r="D79" s="238"/>
      <c r="E79" s="238"/>
      <c r="F79" s="238"/>
      <c r="G79" s="238"/>
      <c r="H79" s="238"/>
      <c r="I79" s="238"/>
      <c r="J79" s="238"/>
      <c r="K79" s="238"/>
      <c r="L79" s="238"/>
      <c r="M79" s="238"/>
      <c r="N79" s="238"/>
      <c r="O79" s="238"/>
      <c r="P79" s="238"/>
      <c r="AB79" s="210"/>
    </row>
    <row r="80" spans="1:28" s="209" customFormat="1" ht="72" customHeight="1">
      <c r="A80" s="208"/>
      <c r="B80" s="207"/>
      <c r="C80" s="238" t="s">
        <v>308</v>
      </c>
      <c r="D80" s="238"/>
      <c r="E80" s="238"/>
      <c r="F80" s="238"/>
      <c r="G80" s="238"/>
      <c r="H80" s="238"/>
      <c r="I80" s="238"/>
      <c r="J80" s="238"/>
      <c r="K80" s="238"/>
      <c r="L80" s="238"/>
      <c r="M80" s="238"/>
      <c r="N80" s="238"/>
      <c r="O80" s="238"/>
      <c r="P80" s="238"/>
      <c r="Q80" s="206"/>
    </row>
    <row r="81" spans="1:17" s="209" customFormat="1" ht="150" customHeight="1">
      <c r="A81" s="208"/>
      <c r="B81" s="207"/>
      <c r="C81" s="238" t="s">
        <v>309</v>
      </c>
      <c r="D81" s="238"/>
      <c r="E81" s="238"/>
      <c r="F81" s="238"/>
      <c r="G81" s="238"/>
      <c r="H81" s="238"/>
      <c r="I81" s="238"/>
      <c r="J81" s="238"/>
      <c r="K81" s="238"/>
      <c r="L81" s="238"/>
      <c r="M81" s="238"/>
      <c r="N81" s="238"/>
      <c r="O81" s="238"/>
      <c r="P81" s="238"/>
      <c r="Q81" s="206"/>
    </row>
    <row r="82" spans="1:17" s="209" customFormat="1" ht="154.5" customHeight="1">
      <c r="A82" s="208"/>
      <c r="B82" s="207"/>
      <c r="C82" s="250" t="s">
        <v>310</v>
      </c>
      <c r="D82" s="250"/>
      <c r="E82" s="250"/>
      <c r="F82" s="250"/>
      <c r="G82" s="250"/>
      <c r="H82" s="250"/>
      <c r="I82" s="250"/>
      <c r="J82" s="250"/>
      <c r="K82" s="250"/>
      <c r="L82" s="250"/>
      <c r="M82" s="250"/>
      <c r="N82" s="250"/>
      <c r="O82" s="250"/>
      <c r="P82" s="250"/>
      <c r="Q82" s="206"/>
    </row>
    <row r="83" spans="1:17" s="206" customFormat="1" ht="206.25" customHeight="1">
      <c r="B83" s="207"/>
      <c r="C83" s="250" t="s">
        <v>311</v>
      </c>
      <c r="D83" s="250"/>
      <c r="E83" s="250"/>
      <c r="F83" s="250"/>
      <c r="G83" s="250"/>
      <c r="H83" s="250"/>
      <c r="I83" s="250"/>
      <c r="J83" s="250"/>
      <c r="K83" s="250"/>
      <c r="L83" s="250"/>
      <c r="M83" s="250"/>
      <c r="N83" s="250"/>
      <c r="O83" s="250"/>
      <c r="P83" s="250"/>
      <c r="Q83" s="212"/>
    </row>
    <row r="84" spans="1:17" s="206" customFormat="1" ht="138.75" customHeight="1">
      <c r="B84" s="207"/>
      <c r="C84" s="336" t="s">
        <v>312</v>
      </c>
      <c r="D84" s="336"/>
      <c r="E84" s="336"/>
      <c r="F84" s="336"/>
      <c r="G84" s="336"/>
      <c r="H84" s="336"/>
      <c r="I84" s="336"/>
      <c r="J84" s="336"/>
      <c r="K84" s="336"/>
      <c r="L84" s="336"/>
      <c r="M84" s="336"/>
      <c r="N84" s="336"/>
      <c r="O84" s="336"/>
      <c r="P84" s="336"/>
      <c r="Q84" s="212"/>
    </row>
    <row r="85" spans="1:17" s="206" customFormat="1" ht="327.75" customHeight="1">
      <c r="B85" s="207"/>
      <c r="C85" s="250" t="s">
        <v>313</v>
      </c>
      <c r="D85" s="250"/>
      <c r="E85" s="250"/>
      <c r="F85" s="250"/>
      <c r="G85" s="250"/>
      <c r="H85" s="250"/>
      <c r="I85" s="250"/>
      <c r="J85" s="250"/>
      <c r="K85" s="250"/>
      <c r="L85" s="250"/>
      <c r="M85" s="250"/>
      <c r="N85" s="250"/>
      <c r="O85" s="250"/>
      <c r="P85" s="250"/>
      <c r="Q85" s="212"/>
    </row>
    <row r="86" spans="1:17" s="206" customFormat="1" ht="274.5" customHeight="1">
      <c r="B86" s="207"/>
      <c r="C86" s="250" t="s">
        <v>395</v>
      </c>
      <c r="D86" s="250"/>
      <c r="E86" s="250"/>
      <c r="F86" s="250"/>
      <c r="G86" s="250"/>
      <c r="H86" s="250"/>
      <c r="I86" s="250"/>
      <c r="J86" s="250"/>
      <c r="K86" s="250"/>
      <c r="L86" s="250"/>
      <c r="M86" s="250"/>
      <c r="N86" s="250"/>
      <c r="O86" s="250"/>
      <c r="P86" s="250"/>
      <c r="Q86" s="212"/>
    </row>
    <row r="87" spans="1:17" s="159" customFormat="1" ht="84.75" customHeight="1">
      <c r="B87" s="200"/>
      <c r="C87" s="303"/>
      <c r="D87" s="303"/>
      <c r="E87" s="303"/>
      <c r="F87" s="303"/>
      <c r="G87" s="303"/>
      <c r="H87" s="370" t="s">
        <v>315</v>
      </c>
      <c r="I87" s="370"/>
      <c r="J87" s="370"/>
      <c r="K87" s="370"/>
      <c r="L87" s="370"/>
      <c r="M87" s="370"/>
      <c r="N87" s="370"/>
      <c r="O87" s="370"/>
      <c r="P87" s="370"/>
    </row>
    <row r="88" spans="1:17" ht="47.25" customHeight="1">
      <c r="B88" s="49"/>
      <c r="C88" s="541" t="s">
        <v>316</v>
      </c>
      <c r="D88" s="542"/>
      <c r="E88" s="542"/>
      <c r="F88" s="542"/>
      <c r="G88" s="225" t="str">
        <f>IF($K$5&lt;&gt;"",$K$5,"")</f>
        <v/>
      </c>
      <c r="H88" s="225"/>
      <c r="I88" s="225"/>
      <c r="J88" s="225"/>
      <c r="K88" s="225"/>
      <c r="L88" s="225"/>
      <c r="M88" s="225"/>
      <c r="N88" s="225"/>
      <c r="O88" s="225"/>
      <c r="P88" s="226"/>
      <c r="Q88" s="29"/>
    </row>
    <row r="89" spans="1:17">
      <c r="B89" s="49"/>
    </row>
    <row r="90" spans="1:17">
      <c r="B90" s="49"/>
      <c r="C90" s="251" t="s">
        <v>317</v>
      </c>
      <c r="D90" s="251"/>
      <c r="E90" s="251"/>
      <c r="F90" s="251"/>
      <c r="G90" s="251"/>
      <c r="H90" s="251"/>
      <c r="I90" s="251"/>
      <c r="J90" s="251"/>
      <c r="K90" s="251"/>
      <c r="L90" s="251"/>
      <c r="M90" s="251"/>
      <c r="N90" s="251"/>
      <c r="O90" s="251"/>
      <c r="P90" s="251"/>
    </row>
    <row r="91" spans="1:17" ht="42" customHeight="1">
      <c r="B91" s="49"/>
      <c r="C91" s="228" t="s">
        <v>318</v>
      </c>
      <c r="D91" s="228"/>
      <c r="E91" s="228"/>
      <c r="F91" s="228"/>
      <c r="G91" s="239"/>
      <c r="H91" s="239"/>
      <c r="I91" s="239"/>
    </row>
    <row r="92" spans="1:17">
      <c r="B92" s="49"/>
    </row>
    <row r="93" spans="1:17" s="159" customFormat="1" ht="58.5" customHeight="1">
      <c r="B93" s="200"/>
      <c r="C93" s="369" t="s">
        <v>319</v>
      </c>
      <c r="D93" s="369"/>
      <c r="E93" s="369"/>
      <c r="F93" s="369"/>
      <c r="G93" s="201"/>
      <c r="H93" s="201"/>
      <c r="I93" s="202"/>
      <c r="J93" s="202"/>
      <c r="K93" s="202"/>
      <c r="L93" s="202"/>
      <c r="M93" s="202"/>
      <c r="N93" s="202"/>
      <c r="O93" s="202"/>
      <c r="P93" s="202"/>
    </row>
    <row r="94" spans="1:17" s="159" customFormat="1" ht="44.25" customHeight="1">
      <c r="B94" s="200"/>
      <c r="C94" s="365" t="s">
        <v>320</v>
      </c>
      <c r="D94" s="365"/>
      <c r="E94" s="365"/>
      <c r="F94" s="365"/>
      <c r="G94" s="201"/>
      <c r="H94" s="201"/>
      <c r="I94" s="202"/>
      <c r="J94" s="202"/>
      <c r="K94" s="202"/>
      <c r="L94" s="202"/>
      <c r="M94" s="202"/>
      <c r="N94" s="202"/>
      <c r="O94" s="202"/>
      <c r="P94" s="202"/>
    </row>
    <row r="95" spans="1:17" ht="144" customHeight="1">
      <c r="H95" s="227" t="s">
        <v>321</v>
      </c>
      <c r="I95" s="227"/>
      <c r="J95" s="227"/>
      <c r="K95" s="227"/>
      <c r="L95" s="227"/>
      <c r="M95" s="74"/>
    </row>
    <row r="99" spans="2:17">
      <c r="B99" s="2"/>
      <c r="Q99" s="2"/>
    </row>
    <row r="100" spans="2:17">
      <c r="B100" s="3"/>
      <c r="Q100" s="3"/>
    </row>
    <row r="101" spans="2:17">
      <c r="B101" s="3"/>
      <c r="Q101" s="3"/>
    </row>
    <row r="102" spans="2:17">
      <c r="B102" s="3"/>
      <c r="Q102" s="3"/>
    </row>
  </sheetData>
  <sheetProtection algorithmName="SHA-512" hashValue="0rVtlw/7tq40v1BO2WTKRqdlYwXxk3U+GekBX+OxMpgAT5PG+ry3KO2u8CCjZV8F+Je5xC4Sa6qkFRIuslAmoQ==" saltValue="C75kcf71wVeFO5wLMlzXww==" spinCount="100000" sheet="1" objects="1" formatCells="0" formatColumns="0" formatRows="0" insertColumns="0" insertRows="0" insertHyperlinks="0" autoFilter="0"/>
  <autoFilter ref="L17:L31" xr:uid="{8D804D1D-F878-47E7-8744-4AB27DF29D8C}"/>
  <mergeCells count="134">
    <mergeCell ref="C5:J5"/>
    <mergeCell ref="O5:P5"/>
    <mergeCell ref="C7:P7"/>
    <mergeCell ref="K5:M5"/>
    <mergeCell ref="G46:G48"/>
    <mergeCell ref="I46:J46"/>
    <mergeCell ref="K46:L46"/>
    <mergeCell ref="M46:N46"/>
    <mergeCell ref="I47:J47"/>
    <mergeCell ref="K47:L47"/>
    <mergeCell ref="M47:N47"/>
    <mergeCell ref="I48:J48"/>
    <mergeCell ref="K48:L48"/>
    <mergeCell ref="C8:P9"/>
    <mergeCell ref="C10:P10"/>
    <mergeCell ref="C33:P33"/>
    <mergeCell ref="C12:P14"/>
    <mergeCell ref="D20:E20"/>
    <mergeCell ref="G20:K20"/>
    <mergeCell ref="D21:E21"/>
    <mergeCell ref="G21:K21"/>
    <mergeCell ref="D23:E23"/>
    <mergeCell ref="G23:K23"/>
    <mergeCell ref="D22:E22"/>
    <mergeCell ref="A2:A3"/>
    <mergeCell ref="C2:F2"/>
    <mergeCell ref="G2:J2"/>
    <mergeCell ref="K2:M2"/>
    <mergeCell ref="N2:P2"/>
    <mergeCell ref="C3:F3"/>
    <mergeCell ref="G3:J3"/>
    <mergeCell ref="K3:M3"/>
    <mergeCell ref="N3:P3"/>
    <mergeCell ref="D31:E31"/>
    <mergeCell ref="D25:E25"/>
    <mergeCell ref="G25:K25"/>
    <mergeCell ref="C35:P35"/>
    <mergeCell ref="C36:E36"/>
    <mergeCell ref="F36:L36"/>
    <mergeCell ref="M36:P36"/>
    <mergeCell ref="C37:E37"/>
    <mergeCell ref="F37:L37"/>
    <mergeCell ref="M37:P37"/>
    <mergeCell ref="D28:E28"/>
    <mergeCell ref="D27:E27"/>
    <mergeCell ref="G27:K27"/>
    <mergeCell ref="S16:S17"/>
    <mergeCell ref="T16:T17"/>
    <mergeCell ref="U16:U17"/>
    <mergeCell ref="D29:E29"/>
    <mergeCell ref="G29:K29"/>
    <mergeCell ref="D30:E30"/>
    <mergeCell ref="G30:K30"/>
    <mergeCell ref="C16:E17"/>
    <mergeCell ref="F16:K17"/>
    <mergeCell ref="L16:N16"/>
    <mergeCell ref="AD8:AD9"/>
    <mergeCell ref="C84:P84"/>
    <mergeCell ref="D19:E19"/>
    <mergeCell ref="G19:K19"/>
    <mergeCell ref="P16:P17"/>
    <mergeCell ref="G44:H45"/>
    <mergeCell ref="D24:E24"/>
    <mergeCell ref="G24:K24"/>
    <mergeCell ref="C34:P34"/>
    <mergeCell ref="G18:K18"/>
    <mergeCell ref="G31:K31"/>
    <mergeCell ref="O16:O17"/>
    <mergeCell ref="D26:E26"/>
    <mergeCell ref="G26:K26"/>
    <mergeCell ref="C51:P51"/>
    <mergeCell ref="C52:P56"/>
    <mergeCell ref="C66:P70"/>
    <mergeCell ref="C72:N72"/>
    <mergeCell ref="M48:N48"/>
    <mergeCell ref="D18:E18"/>
    <mergeCell ref="G22:K22"/>
    <mergeCell ref="C65:P65"/>
    <mergeCell ref="C74:P74"/>
    <mergeCell ref="C75:P75"/>
    <mergeCell ref="H95:L95"/>
    <mergeCell ref="AN8:AN9"/>
    <mergeCell ref="AO8:AO9"/>
    <mergeCell ref="AP8:AP9"/>
    <mergeCell ref="AJ8:AJ9"/>
    <mergeCell ref="AK8:AK9"/>
    <mergeCell ref="AL8:AL9"/>
    <mergeCell ref="AM8:AM9"/>
    <mergeCell ref="AF8:AH8"/>
    <mergeCell ref="AI8:AI9"/>
    <mergeCell ref="V16:V17"/>
    <mergeCell ref="W16:W17"/>
    <mergeCell ref="I44:N44"/>
    <mergeCell ref="I45:J45"/>
    <mergeCell ref="K45:L45"/>
    <mergeCell ref="M45:N45"/>
    <mergeCell ref="G28:K28"/>
    <mergeCell ref="AB16:AB17"/>
    <mergeCell ref="G49:M49"/>
    <mergeCell ref="Z16:Z17"/>
    <mergeCell ref="AA16:AA17"/>
    <mergeCell ref="Y16:Y17"/>
    <mergeCell ref="X16:X17"/>
    <mergeCell ref="C73:P73"/>
    <mergeCell ref="C93:F93"/>
    <mergeCell ref="C94:F94"/>
    <mergeCell ref="C82:P82"/>
    <mergeCell ref="C83:P83"/>
    <mergeCell ref="C85:P85"/>
    <mergeCell ref="C86:P86"/>
    <mergeCell ref="C88:F88"/>
    <mergeCell ref="G88:P88"/>
    <mergeCell ref="C90:P90"/>
    <mergeCell ref="C76:P76"/>
    <mergeCell ref="C77:P77"/>
    <mergeCell ref="C78:P78"/>
    <mergeCell ref="C79:P79"/>
    <mergeCell ref="C80:P80"/>
    <mergeCell ref="C81:P81"/>
    <mergeCell ref="C91:F91"/>
    <mergeCell ref="G91:I91"/>
    <mergeCell ref="C87:G87"/>
    <mergeCell ref="H87:K87"/>
    <mergeCell ref="L87:P87"/>
    <mergeCell ref="F38:L38"/>
    <mergeCell ref="M38:P38"/>
    <mergeCell ref="C39:E39"/>
    <mergeCell ref="F39:L39"/>
    <mergeCell ref="M39:P39"/>
    <mergeCell ref="C40:P40"/>
    <mergeCell ref="C41:P41"/>
    <mergeCell ref="C58:P58"/>
    <mergeCell ref="C59:P63"/>
    <mergeCell ref="C38:E38"/>
  </mergeCells>
  <conditionalFormatting sqref="A78:A79">
    <cfRule type="cellIs" dxfId="11" priority="1" operator="equal">
      <formula>"Obs"</formula>
    </cfRule>
  </conditionalFormatting>
  <conditionalFormatting sqref="I46:I48">
    <cfRule type="cellIs" dxfId="10" priority="8" operator="equal">
      <formula>" "</formula>
    </cfRule>
  </conditionalFormatting>
  <conditionalFormatting sqref="K46:K48 M46:M48">
    <cfRule type="cellIs" dxfId="9" priority="7" operator="equal">
      <formula>" "</formula>
    </cfRule>
  </conditionalFormatting>
  <dataValidations count="7">
    <dataValidation type="date" allowBlank="1" showInputMessage="1" showErrorMessage="1" error="Insira uma data válida." sqref="AF8:AI9 AJ2:AP9 AD4:AD9 AE4:AE11" xr:uid="{3BF52ACF-36D6-4DC9-97BB-BFFA4DEA02FF}">
      <formula1>36526</formula1>
      <formula2>54789</formula2>
    </dataValidation>
    <dataValidation type="decimal" allowBlank="1" showInputMessage="1" showErrorMessage="1" error="Apenas número." sqref="AE3" xr:uid="{659EC011-76EF-4E44-A28C-EDDFE04CC745}">
      <formula1>0</formula1>
      <formula2>1000000000</formula2>
    </dataValidation>
    <dataValidation type="list" allowBlank="1" showInputMessage="1" showErrorMessage="1" error="Selecionar o órgão/entidade da lista. Se estiver faltando, solicitar acréscimo na lista." sqref="G91:I91" xr:uid="{6F92641C-D0E5-45C4-B778-01C184A878AE}">
      <formula1>"CGM,SEPLAG,SEMUG,SMA,SECONSER,SMCTI,SMDC,SME,SMF,SMHRF,SECLIMA,SMU,SAE,SMDCG,SMARHS,SEMPAS,PGM,SMASES,SMC,SMAC,SMEL,SEOP,SMO,NITPREV,EMUSA,FeSaúde,FAN,FMS,NELTUR,NITTRANS,CLIN,FME,SEXEC"</formula1>
    </dataValidation>
    <dataValidation type="list" allowBlank="1" showInputMessage="1" showErrorMessage="1" sqref="M18:N25 L26:N31" xr:uid="{0777FC19-CC6D-4391-BF1C-3F4DB13D52B6}">
      <formula1>"X,x"</formula1>
    </dataValidation>
    <dataValidation type="list" allowBlank="1" showInputMessage="1" showErrorMessage="1" sqref="L18:L25" xr:uid="{42381C2A-97A8-403B-9A0F-67A77FB02D77}">
      <formula1>"ocultar"</formula1>
    </dataValidation>
    <dataValidation type="list" allowBlank="1" showInputMessage="1" showErrorMessage="1" error="Selecionar um órgão ou uma entidade da lista." sqref="G91:I91" xr:uid="{D84185C7-929B-4C86-B00C-B342E8FE0A14}">
      <formula1>"CGM,SEPLAG,SMA,SECONSER,SMCTI,SMDC,SME,SMF,SMHRF,SECLIMA,SMU,SAE,SMDCG,SMARHS,SEMPAS,PGM,SMASES,SMC,SMAC,SMEL,SEOP,SMO,NITPREV,EMUSA,FeSaúde,FAN,FMS,NELTUR,NITTRANS,CLIN,FME,SEXEC"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11E635C9-2832-41B6-B584-8B87C736CA45}">
      <formula1>"Sim"</formula1>
    </dataValidation>
  </dataValidations>
  <printOptions horizontalCentered="1"/>
  <pageMargins left="0.31496062992125984" right="0.31496062992125984" top="0.35433070866141736" bottom="0.35433070866141736" header="0.31496062992125984" footer="0.31496062992125984"/>
  <pageSetup paperSize="9" scale="26" fitToHeight="0" orientation="portrait" r:id="rId1"/>
  <rowBreaks count="1" manualBreakCount="1">
    <brk id="31"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34998626667073579"/>
    <pageSetUpPr fitToPage="1"/>
  </sheetPr>
  <dimension ref="A1:AP103"/>
  <sheetViews>
    <sheetView showGridLines="0" zoomScale="60" zoomScaleNormal="60" workbookViewId="0"/>
  </sheetViews>
  <sheetFormatPr defaultColWidth="9.140625" defaultRowHeight="23.25"/>
  <cols>
    <col min="1" max="1" width="11.7109375" style="1" customWidth="1"/>
    <col min="2" max="2" width="14.42578125" style="1" customWidth="1"/>
    <col min="3" max="3" width="6" style="49" customWidth="1"/>
    <col min="4" max="4" width="7.5703125" style="49" customWidth="1"/>
    <col min="5" max="5" width="10" style="49" customWidth="1"/>
    <col min="6" max="6" width="8.7109375" style="49" customWidth="1"/>
    <col min="7" max="11" width="12.7109375" style="49" customWidth="1"/>
    <col min="12" max="12" width="11.42578125" style="49" customWidth="1"/>
    <col min="13" max="13" width="12.7109375" style="49" customWidth="1"/>
    <col min="14" max="14" width="10.42578125" style="49" customWidth="1"/>
    <col min="15" max="15" width="12.7109375" style="49" customWidth="1"/>
    <col min="16" max="16" width="9.42578125" style="49" customWidth="1"/>
    <col min="17" max="17" width="9.42578125" style="1" customWidth="1"/>
    <col min="18" max="18" width="5.28515625" style="1" hidden="1" customWidth="1"/>
    <col min="19" max="27" width="3.85546875" style="1" hidden="1" customWidth="1"/>
    <col min="28" max="28" width="13.7109375" style="1" hidden="1" customWidth="1"/>
    <col min="29" max="29" width="9.140625" style="1" customWidth="1"/>
    <col min="30" max="30" width="32.42578125" style="1" customWidth="1"/>
    <col min="31" max="31" width="32.140625" style="1" customWidth="1"/>
    <col min="32" max="32" width="31.42578125" style="1" customWidth="1"/>
    <col min="33" max="33" width="12.85546875" style="1" customWidth="1"/>
    <col min="34" max="16384" width="9.140625" style="1"/>
  </cols>
  <sheetData>
    <row r="1" spans="1:42" s="4" customFormat="1" ht="81" customHeight="1" thickBot="1">
      <c r="C1" s="83"/>
      <c r="D1" s="83"/>
      <c r="E1" s="83"/>
      <c r="F1" s="83"/>
      <c r="G1" s="83"/>
      <c r="H1" s="83"/>
      <c r="I1" s="83"/>
      <c r="J1" s="83"/>
      <c r="K1" s="83"/>
      <c r="L1" s="83"/>
      <c r="M1" s="83"/>
      <c r="N1" s="83"/>
      <c r="O1" s="83"/>
      <c r="P1" s="83"/>
      <c r="AD1" s="194" t="s">
        <v>0</v>
      </c>
      <c r="AE1" s="182"/>
      <c r="AH1" s="34"/>
      <c r="AI1" s="34"/>
    </row>
    <row r="2" spans="1:42" s="18" customFormat="1" ht="24.7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4.25" customHeight="1">
      <c r="B5" s="20"/>
      <c r="C5" s="307" t="s">
        <v>9</v>
      </c>
      <c r="D5" s="307"/>
      <c r="E5" s="307"/>
      <c r="F5" s="307"/>
      <c r="G5" s="307"/>
      <c r="H5" s="307"/>
      <c r="I5" s="307"/>
      <c r="J5" s="307"/>
      <c r="K5" s="321"/>
      <c r="L5" s="321"/>
      <c r="M5" s="321"/>
      <c r="N5" s="130"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6.25" customHeight="1" thickBot="1">
      <c r="B7" s="21"/>
      <c r="C7" s="328" t="s">
        <v>11</v>
      </c>
      <c r="D7" s="329"/>
      <c r="E7" s="329"/>
      <c r="F7" s="329"/>
      <c r="G7" s="329"/>
      <c r="H7" s="329"/>
      <c r="I7" s="329"/>
      <c r="J7" s="329"/>
      <c r="K7" s="329"/>
      <c r="L7" s="329"/>
      <c r="M7" s="329"/>
      <c r="N7" s="329"/>
      <c r="O7" s="329"/>
      <c r="P7" s="330"/>
      <c r="Q7" s="21"/>
      <c r="R7" s="21"/>
      <c r="AD7" s="3"/>
      <c r="AE7" s="13"/>
      <c r="AF7" s="2" t="s">
        <v>12</v>
      </c>
      <c r="AG7" s="2"/>
      <c r="AH7" s="2"/>
      <c r="AI7" s="3"/>
      <c r="AJ7" s="3"/>
      <c r="AK7" s="3"/>
      <c r="AL7" s="3"/>
      <c r="AM7" s="3"/>
      <c r="AN7" s="3"/>
      <c r="AO7" s="3"/>
      <c r="AP7" s="3"/>
    </row>
    <row r="8" spans="1:42" s="5" customFormat="1" ht="75.75" customHeight="1">
      <c r="B8" s="21"/>
      <c r="C8" s="311"/>
      <c r="D8" s="312"/>
      <c r="E8" s="312"/>
      <c r="F8" s="312"/>
      <c r="G8" s="312"/>
      <c r="H8" s="312"/>
      <c r="I8" s="312"/>
      <c r="J8" s="312"/>
      <c r="K8" s="312"/>
      <c r="L8" s="312"/>
      <c r="M8" s="312"/>
      <c r="N8" s="312"/>
      <c r="O8" s="312"/>
      <c r="P8" s="313"/>
      <c r="Q8" s="21"/>
      <c r="R8" s="21"/>
      <c r="AD8" s="386" t="s">
        <v>2</v>
      </c>
      <c r="AE8" s="13"/>
      <c r="AF8" s="385" t="s">
        <v>13</v>
      </c>
      <c r="AG8" s="381"/>
      <c r="AH8" s="381"/>
      <c r="AI8" s="381" t="s">
        <v>14</v>
      </c>
      <c r="AJ8" s="388" t="s">
        <v>7</v>
      </c>
      <c r="AK8" s="388" t="s">
        <v>15</v>
      </c>
      <c r="AL8" s="388" t="s">
        <v>16</v>
      </c>
      <c r="AM8" s="381" t="s">
        <v>17</v>
      </c>
      <c r="AN8" s="381" t="s">
        <v>18</v>
      </c>
      <c r="AO8" s="381" t="s">
        <v>19</v>
      </c>
      <c r="AP8" s="383" t="s">
        <v>8</v>
      </c>
    </row>
    <row r="9" spans="1:42" s="5" customFormat="1" ht="75.75" customHeight="1" thickBot="1">
      <c r="B9" s="21"/>
      <c r="C9" s="314"/>
      <c r="D9" s="315"/>
      <c r="E9" s="315"/>
      <c r="F9" s="315"/>
      <c r="G9" s="315"/>
      <c r="H9" s="315"/>
      <c r="I9" s="315"/>
      <c r="J9" s="315"/>
      <c r="K9" s="315"/>
      <c r="L9" s="315"/>
      <c r="M9" s="315"/>
      <c r="N9" s="315"/>
      <c r="O9" s="315"/>
      <c r="P9" s="316"/>
      <c r="Q9" s="21"/>
      <c r="R9" s="21"/>
      <c r="AD9" s="387"/>
      <c r="AE9" s="13"/>
      <c r="AF9" s="147" t="s">
        <v>20</v>
      </c>
      <c r="AG9" s="158" t="s">
        <v>21</v>
      </c>
      <c r="AH9" s="158" t="s">
        <v>22</v>
      </c>
      <c r="AI9" s="382"/>
      <c r="AJ9" s="389"/>
      <c r="AK9" s="389"/>
      <c r="AL9" s="389"/>
      <c r="AM9" s="382"/>
      <c r="AN9" s="382"/>
      <c r="AO9" s="382"/>
      <c r="AP9" s="384"/>
    </row>
    <row r="10" spans="1:42" s="5" customFormat="1" ht="49.5" customHeight="1">
      <c r="B10" s="21"/>
      <c r="C10" s="292" t="s">
        <v>24</v>
      </c>
      <c r="D10" s="292"/>
      <c r="E10" s="292"/>
      <c r="F10" s="292"/>
      <c r="G10" s="292"/>
      <c r="H10" s="292"/>
      <c r="I10" s="292"/>
      <c r="J10" s="292"/>
      <c r="K10" s="292"/>
      <c r="L10" s="292"/>
      <c r="M10" s="292"/>
      <c r="N10" s="292"/>
      <c r="O10" s="292"/>
      <c r="P10" s="292"/>
      <c r="Q10" s="21"/>
      <c r="R10" s="21"/>
      <c r="AD10" s="151" t="str">
        <f>IF(C3="","",C3)</f>
        <v/>
      </c>
      <c r="AE10" s="13"/>
      <c r="AF10" s="151" t="str">
        <f>IF(K5="","",K5)</f>
        <v/>
      </c>
      <c r="AG10" s="151" t="str">
        <f>IF(O5="","",YEAR(O5))</f>
        <v/>
      </c>
      <c r="AH10" s="151" t="str">
        <f>IF(AD3="Sim","NT de Retorno","")</f>
        <v/>
      </c>
      <c r="AI10" s="151" t="str">
        <f>IF(G93="","",G93)</f>
        <v/>
      </c>
      <c r="AJ10" s="152" t="str">
        <f>IF(AE3="","",AE3)</f>
        <v/>
      </c>
      <c r="AK10" s="152"/>
      <c r="AL10" s="152"/>
      <c r="AM10" s="152" t="str">
        <f>_xlfn.CONCAT(AB18:AB35)</f>
        <v/>
      </c>
      <c r="AN10" s="153" t="str">
        <f>IF(C8="","",C8)</f>
        <v/>
      </c>
      <c r="AO10" s="151" t="s">
        <v>1183</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13"/>
    </row>
    <row r="12" spans="1:42" s="5" customFormat="1" ht="16.5" customHeight="1" thickTop="1">
      <c r="A12" s="18"/>
      <c r="B12" s="21"/>
      <c r="C12" s="438" t="s">
        <v>1184</v>
      </c>
      <c r="D12" s="438"/>
      <c r="E12" s="438"/>
      <c r="F12" s="438"/>
      <c r="G12" s="438"/>
      <c r="H12" s="438"/>
      <c r="I12" s="438"/>
      <c r="J12" s="438"/>
      <c r="K12" s="438"/>
      <c r="L12" s="438"/>
      <c r="M12" s="438"/>
      <c r="N12" s="438"/>
      <c r="O12" s="438"/>
      <c r="P12" s="438"/>
      <c r="Q12" s="21"/>
      <c r="AE12" s="13"/>
    </row>
    <row r="13" spans="1:42" s="5" customFormat="1" ht="16.5" customHeight="1">
      <c r="A13" s="18"/>
      <c r="B13" s="21"/>
      <c r="C13" s="439"/>
      <c r="D13" s="439"/>
      <c r="E13" s="439"/>
      <c r="F13" s="439"/>
      <c r="G13" s="439"/>
      <c r="H13" s="439"/>
      <c r="I13" s="439"/>
      <c r="J13" s="439"/>
      <c r="K13" s="439"/>
      <c r="L13" s="439"/>
      <c r="M13" s="439"/>
      <c r="N13" s="439"/>
      <c r="O13" s="439"/>
      <c r="P13" s="439"/>
      <c r="Q13" s="21"/>
      <c r="AE13" s="13"/>
    </row>
    <row r="14" spans="1:42" s="4" customFormat="1" ht="16.5" customHeight="1">
      <c r="C14" s="439"/>
      <c r="D14" s="439"/>
      <c r="E14" s="439"/>
      <c r="F14" s="439"/>
      <c r="G14" s="439"/>
      <c r="H14" s="439"/>
      <c r="I14" s="439"/>
      <c r="J14" s="439"/>
      <c r="K14" s="439"/>
      <c r="L14" s="439"/>
      <c r="M14" s="439"/>
      <c r="N14" s="439"/>
      <c r="O14" s="439"/>
      <c r="P14" s="439"/>
    </row>
    <row r="15" spans="1:42" s="4" customFormat="1" ht="6" customHeight="1" thickBot="1">
      <c r="C15" s="96"/>
      <c r="D15" s="96"/>
      <c r="E15" s="96"/>
      <c r="F15" s="96"/>
      <c r="G15" s="96"/>
      <c r="H15" s="96"/>
      <c r="I15" s="96"/>
      <c r="J15" s="96"/>
      <c r="K15" s="96"/>
      <c r="L15" s="96"/>
      <c r="M15" s="96"/>
      <c r="N15" s="96"/>
      <c r="O15" s="96"/>
      <c r="P15" s="97"/>
    </row>
    <row r="16" spans="1:42" s="4" customFormat="1" ht="21.75" customHeight="1">
      <c r="C16" s="442" t="s">
        <v>26</v>
      </c>
      <c r="D16" s="443"/>
      <c r="E16" s="444"/>
      <c r="F16" s="445" t="s">
        <v>324</v>
      </c>
      <c r="G16" s="446"/>
      <c r="H16" s="446"/>
      <c r="I16" s="446"/>
      <c r="J16" s="446"/>
      <c r="K16" s="447"/>
      <c r="L16" s="448" t="s">
        <v>28</v>
      </c>
      <c r="M16" s="449"/>
      <c r="N16" s="450"/>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3:28" s="4" customFormat="1" ht="20.25"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3:28" ht="169.5" customHeight="1">
      <c r="C18" s="32">
        <v>19</v>
      </c>
      <c r="D18" s="223" t="s">
        <v>45</v>
      </c>
      <c r="E18" s="224"/>
      <c r="F18" s="32" t="s">
        <v>1185</v>
      </c>
      <c r="G18" s="220" t="s">
        <v>1186</v>
      </c>
      <c r="H18" s="221"/>
      <c r="I18" s="221"/>
      <c r="J18" s="221"/>
      <c r="K18" s="222"/>
      <c r="L18" s="62"/>
      <c r="M18" s="62"/>
      <c r="N18" s="62"/>
      <c r="O18" s="63">
        <v>3</v>
      </c>
      <c r="P18" s="63">
        <v>2</v>
      </c>
      <c r="S18" s="1">
        <f>IF(AND(OR($M18="x",$N18="x"),$O18=1,$P18=3),1,0)</f>
        <v>0</v>
      </c>
      <c r="T18" s="1">
        <f t="shared" ref="T18:T35" si="0">IF(AND(OR($M18="x",$N18="x"),$O18=2,$P18=3),1,0)</f>
        <v>0</v>
      </c>
      <c r="U18" s="1">
        <f t="shared" ref="U18:U35" si="1">IF(AND(OR($M18="x",$N18="x"),$O18=3,$P18=3),1,0)</f>
        <v>0</v>
      </c>
      <c r="V18" s="1">
        <f t="shared" ref="V18:V35" si="2">IF(AND(OR($M18="x",$N18="x"),$O18=1,$P18=2),1,0)</f>
        <v>0</v>
      </c>
      <c r="W18" s="1">
        <f t="shared" ref="W18:W35" si="3">IF(AND(OR($M18="x",$N18="x"),$O18=2,$P18=2),1,0)</f>
        <v>0</v>
      </c>
      <c r="X18" s="1">
        <f t="shared" ref="X18:X35" si="4">IF(AND(OR($M18="x",$N18="x"),$O18=3,$P18=2),1,0)</f>
        <v>0</v>
      </c>
      <c r="Y18" s="1">
        <f t="shared" ref="Y18:Y35" si="5">IF(AND(OR($M18="x",$N18="x"),$O18=1,$P18=1),1,0)</f>
        <v>0</v>
      </c>
      <c r="Z18" s="1">
        <f t="shared" ref="Z18:Z35" si="6">IF(AND(OR($M18="x",$N18="x"),$O18=2,$P18=1),1,0)</f>
        <v>0</v>
      </c>
      <c r="AA18" s="1">
        <f t="shared" ref="AA18:AA35" si="7">IF(AND(OR($M18="x",$N18="x"),$O18=3,$P18=1),1,0)</f>
        <v>0</v>
      </c>
      <c r="AB18" s="1" t="str">
        <f>IF(OR(M18="X",N18="X"),_xlfn.CONCAT(F18,";"),"")</f>
        <v/>
      </c>
    </row>
    <row r="19" spans="3:28" ht="62.25" customHeight="1">
      <c r="C19" s="32">
        <v>19</v>
      </c>
      <c r="D19" s="223" t="s">
        <v>45</v>
      </c>
      <c r="E19" s="224"/>
      <c r="F19" s="32" t="s">
        <v>1187</v>
      </c>
      <c r="G19" s="220" t="s">
        <v>1188</v>
      </c>
      <c r="H19" s="221"/>
      <c r="I19" s="221"/>
      <c r="J19" s="221"/>
      <c r="K19" s="222"/>
      <c r="L19" s="62"/>
      <c r="M19" s="62"/>
      <c r="N19" s="62"/>
      <c r="O19" s="63">
        <v>3</v>
      </c>
      <c r="P19" s="63">
        <v>2</v>
      </c>
      <c r="S19" s="1">
        <f t="shared" ref="S19:S35" si="8">IF(AND(OR($M19="x",$N19="x"),$O19=1,$P19=3),1,0)</f>
        <v>0</v>
      </c>
      <c r="T19" s="1">
        <f t="shared" si="0"/>
        <v>0</v>
      </c>
      <c r="U19" s="1">
        <f t="shared" si="1"/>
        <v>0</v>
      </c>
      <c r="V19" s="1">
        <f t="shared" si="2"/>
        <v>0</v>
      </c>
      <c r="W19" s="1">
        <f t="shared" si="3"/>
        <v>0</v>
      </c>
      <c r="X19" s="1">
        <f t="shared" si="4"/>
        <v>0</v>
      </c>
      <c r="Y19" s="1">
        <f t="shared" si="5"/>
        <v>0</v>
      </c>
      <c r="Z19" s="1">
        <f t="shared" si="6"/>
        <v>0</v>
      </c>
      <c r="AA19" s="1">
        <f t="shared" si="7"/>
        <v>0</v>
      </c>
      <c r="AB19" s="1" t="str">
        <f t="shared" ref="AB19:AB35" si="9">IF(OR(M19="X",N19="X"),_xlfn.CONCAT(F19,";"),"")</f>
        <v/>
      </c>
    </row>
    <row r="20" spans="3:28" ht="75.75" customHeight="1">
      <c r="C20" s="32">
        <v>19</v>
      </c>
      <c r="D20" s="223" t="s">
        <v>45</v>
      </c>
      <c r="E20" s="224"/>
      <c r="F20" s="32" t="s">
        <v>1189</v>
      </c>
      <c r="G20" s="220" t="s">
        <v>1190</v>
      </c>
      <c r="H20" s="221"/>
      <c r="I20" s="221"/>
      <c r="J20" s="221"/>
      <c r="K20" s="222"/>
      <c r="L20" s="62"/>
      <c r="M20" s="62"/>
      <c r="N20" s="62"/>
      <c r="O20" s="63">
        <v>3</v>
      </c>
      <c r="P20" s="63">
        <v>2</v>
      </c>
      <c r="S20" s="1">
        <f>IF(AND(OR($M20="x",$N20="x"),$O20=1,$P20=3),1,0)</f>
        <v>0</v>
      </c>
      <c r="T20" s="1">
        <f t="shared" si="0"/>
        <v>0</v>
      </c>
      <c r="U20" s="1">
        <f t="shared" si="1"/>
        <v>0</v>
      </c>
      <c r="V20" s="1">
        <f t="shared" si="2"/>
        <v>0</v>
      </c>
      <c r="W20" s="1">
        <f t="shared" si="3"/>
        <v>0</v>
      </c>
      <c r="X20" s="1">
        <f t="shared" si="4"/>
        <v>0</v>
      </c>
      <c r="Y20" s="1">
        <f t="shared" si="5"/>
        <v>0</v>
      </c>
      <c r="Z20" s="1">
        <f t="shared" si="6"/>
        <v>0</v>
      </c>
      <c r="AA20" s="1">
        <f t="shared" si="7"/>
        <v>0</v>
      </c>
      <c r="AB20" s="1" t="str">
        <f t="shared" si="9"/>
        <v/>
      </c>
    </row>
    <row r="21" spans="3:28" ht="105.75" customHeight="1">
      <c r="C21" s="32">
        <v>19</v>
      </c>
      <c r="D21" s="223" t="s">
        <v>45</v>
      </c>
      <c r="E21" s="224"/>
      <c r="F21" s="32" t="s">
        <v>1191</v>
      </c>
      <c r="G21" s="220" t="s">
        <v>1170</v>
      </c>
      <c r="H21" s="221"/>
      <c r="I21" s="221"/>
      <c r="J21" s="221"/>
      <c r="K21" s="222"/>
      <c r="L21" s="62"/>
      <c r="M21" s="62"/>
      <c r="N21" s="62"/>
      <c r="O21" s="63">
        <v>3</v>
      </c>
      <c r="P21" s="63">
        <v>2</v>
      </c>
      <c r="S21" s="1">
        <f t="shared" si="8"/>
        <v>0</v>
      </c>
      <c r="T21" s="1">
        <f t="shared" si="0"/>
        <v>0</v>
      </c>
      <c r="U21" s="1">
        <f t="shared" si="1"/>
        <v>0</v>
      </c>
      <c r="V21" s="1">
        <f t="shared" si="2"/>
        <v>0</v>
      </c>
      <c r="W21" s="1">
        <f t="shared" si="3"/>
        <v>0</v>
      </c>
      <c r="X21" s="1">
        <f t="shared" si="4"/>
        <v>0</v>
      </c>
      <c r="Y21" s="1">
        <f t="shared" si="5"/>
        <v>0</v>
      </c>
      <c r="Z21" s="1">
        <f t="shared" si="6"/>
        <v>0</v>
      </c>
      <c r="AA21" s="1">
        <f t="shared" si="7"/>
        <v>0</v>
      </c>
      <c r="AB21" s="1" t="str">
        <f t="shared" si="9"/>
        <v/>
      </c>
    </row>
    <row r="22" spans="3:28" ht="86.25" customHeight="1">
      <c r="C22" s="32">
        <v>19</v>
      </c>
      <c r="D22" s="223" t="s">
        <v>45</v>
      </c>
      <c r="E22" s="224"/>
      <c r="F22" s="32" t="s">
        <v>1192</v>
      </c>
      <c r="G22" s="220" t="s">
        <v>797</v>
      </c>
      <c r="H22" s="221"/>
      <c r="I22" s="221"/>
      <c r="J22" s="221"/>
      <c r="K22" s="222"/>
      <c r="L22" s="62"/>
      <c r="M22" s="62"/>
      <c r="N22" s="62"/>
      <c r="O22" s="63">
        <v>3</v>
      </c>
      <c r="P22" s="63">
        <v>2</v>
      </c>
      <c r="S22" s="1">
        <f>IF(AND(OR($M22="x",$N22="x"),$O22=1,$P22=3),1,0)</f>
        <v>0</v>
      </c>
      <c r="T22" s="1">
        <f t="shared" si="0"/>
        <v>0</v>
      </c>
      <c r="U22" s="1">
        <f t="shared" si="1"/>
        <v>0</v>
      </c>
      <c r="V22" s="1">
        <f t="shared" si="2"/>
        <v>0</v>
      </c>
      <c r="W22" s="1">
        <f t="shared" si="3"/>
        <v>0</v>
      </c>
      <c r="X22" s="1">
        <f t="shared" si="4"/>
        <v>0</v>
      </c>
      <c r="Y22" s="1">
        <f t="shared" si="5"/>
        <v>0</v>
      </c>
      <c r="Z22" s="1">
        <f t="shared" si="6"/>
        <v>0</v>
      </c>
      <c r="AA22" s="1">
        <f t="shared" si="7"/>
        <v>0</v>
      </c>
      <c r="AB22" s="1" t="str">
        <f t="shared" si="9"/>
        <v/>
      </c>
    </row>
    <row r="23" spans="3:28" ht="102.75" customHeight="1">
      <c r="C23" s="32">
        <v>19</v>
      </c>
      <c r="D23" s="223" t="s">
        <v>45</v>
      </c>
      <c r="E23" s="224"/>
      <c r="F23" s="32" t="s">
        <v>1193</v>
      </c>
      <c r="G23" s="220" t="s">
        <v>1194</v>
      </c>
      <c r="H23" s="221"/>
      <c r="I23" s="221"/>
      <c r="J23" s="221"/>
      <c r="K23" s="222"/>
      <c r="L23" s="62"/>
      <c r="M23" s="62"/>
      <c r="N23" s="62"/>
      <c r="O23" s="63">
        <v>3</v>
      </c>
      <c r="P23" s="63">
        <v>2</v>
      </c>
      <c r="S23" s="1">
        <f t="shared" si="8"/>
        <v>0</v>
      </c>
      <c r="T23" s="1">
        <f t="shared" si="0"/>
        <v>0</v>
      </c>
      <c r="U23" s="1">
        <f t="shared" si="1"/>
        <v>0</v>
      </c>
      <c r="V23" s="1">
        <f t="shared" si="2"/>
        <v>0</v>
      </c>
      <c r="W23" s="1">
        <f t="shared" si="3"/>
        <v>0</v>
      </c>
      <c r="X23" s="1">
        <f t="shared" si="4"/>
        <v>0</v>
      </c>
      <c r="Y23" s="1">
        <f t="shared" si="5"/>
        <v>0</v>
      </c>
      <c r="Z23" s="1">
        <f t="shared" si="6"/>
        <v>0</v>
      </c>
      <c r="AA23" s="1">
        <f t="shared" si="7"/>
        <v>0</v>
      </c>
      <c r="AB23" s="1" t="str">
        <f t="shared" si="9"/>
        <v/>
      </c>
    </row>
    <row r="24" spans="3:28" ht="150" customHeight="1">
      <c r="C24" s="32">
        <v>19</v>
      </c>
      <c r="D24" s="223" t="s">
        <v>45</v>
      </c>
      <c r="E24" s="224"/>
      <c r="F24" s="32" t="s">
        <v>1195</v>
      </c>
      <c r="G24" s="220" t="s">
        <v>1196</v>
      </c>
      <c r="H24" s="221"/>
      <c r="I24" s="221"/>
      <c r="J24" s="221"/>
      <c r="K24" s="222"/>
      <c r="L24" s="62"/>
      <c r="M24" s="62"/>
      <c r="N24" s="62"/>
      <c r="O24" s="63">
        <v>3</v>
      </c>
      <c r="P24" s="63">
        <v>2</v>
      </c>
      <c r="S24" s="1">
        <f t="shared" ref="S24:S25" si="10">IF(AND(OR($M24="x",$N24="x"),$O24=1,$P24=3),1,0)</f>
        <v>0</v>
      </c>
      <c r="T24" s="1">
        <f t="shared" si="0"/>
        <v>0</v>
      </c>
      <c r="U24" s="1">
        <f t="shared" si="1"/>
        <v>0</v>
      </c>
      <c r="V24" s="1">
        <f t="shared" si="2"/>
        <v>0</v>
      </c>
      <c r="W24" s="1">
        <f t="shared" si="3"/>
        <v>0</v>
      </c>
      <c r="X24" s="1">
        <f t="shared" si="4"/>
        <v>0</v>
      </c>
      <c r="Y24" s="1">
        <f t="shared" si="5"/>
        <v>0</v>
      </c>
      <c r="Z24" s="1">
        <f t="shared" si="6"/>
        <v>0</v>
      </c>
      <c r="AA24" s="1">
        <f t="shared" si="7"/>
        <v>0</v>
      </c>
      <c r="AB24" s="1" t="str">
        <f t="shared" si="9"/>
        <v/>
      </c>
    </row>
    <row r="25" spans="3:28" ht="84" customHeight="1">
      <c r="C25" s="32">
        <v>19</v>
      </c>
      <c r="D25" s="223" t="s">
        <v>45</v>
      </c>
      <c r="E25" s="224"/>
      <c r="F25" s="32" t="s">
        <v>1197</v>
      </c>
      <c r="G25" s="220" t="s">
        <v>535</v>
      </c>
      <c r="H25" s="221"/>
      <c r="I25" s="221"/>
      <c r="J25" s="221"/>
      <c r="K25" s="222"/>
      <c r="L25" s="62"/>
      <c r="M25" s="62"/>
      <c r="N25" s="62"/>
      <c r="O25" s="63">
        <v>3</v>
      </c>
      <c r="P25" s="63">
        <v>2</v>
      </c>
      <c r="S25" s="1">
        <f t="shared" si="10"/>
        <v>0</v>
      </c>
      <c r="T25" s="1">
        <f t="shared" si="0"/>
        <v>0</v>
      </c>
      <c r="U25" s="1">
        <f t="shared" si="1"/>
        <v>0</v>
      </c>
      <c r="V25" s="1">
        <f t="shared" si="2"/>
        <v>0</v>
      </c>
      <c r="W25" s="1">
        <f t="shared" si="3"/>
        <v>0</v>
      </c>
      <c r="X25" s="1">
        <f t="shared" si="4"/>
        <v>0</v>
      </c>
      <c r="Y25" s="1">
        <f t="shared" si="5"/>
        <v>0</v>
      </c>
      <c r="Z25" s="1">
        <f t="shared" si="6"/>
        <v>0</v>
      </c>
      <c r="AA25" s="1">
        <f t="shared" si="7"/>
        <v>0</v>
      </c>
      <c r="AB25" s="1" t="str">
        <f t="shared" si="9"/>
        <v/>
      </c>
    </row>
    <row r="26" spans="3:28" ht="184.5" customHeight="1">
      <c r="C26" s="32">
        <v>19</v>
      </c>
      <c r="D26" s="223" t="s">
        <v>45</v>
      </c>
      <c r="E26" s="224"/>
      <c r="F26" s="32" t="s">
        <v>1198</v>
      </c>
      <c r="G26" s="220" t="s">
        <v>99</v>
      </c>
      <c r="H26" s="221"/>
      <c r="I26" s="221"/>
      <c r="J26" s="221"/>
      <c r="K26" s="222"/>
      <c r="L26" s="62"/>
      <c r="M26" s="62"/>
      <c r="N26" s="62"/>
      <c r="O26" s="63">
        <v>3</v>
      </c>
      <c r="P26" s="63">
        <v>2</v>
      </c>
      <c r="S26" s="1">
        <f>IF(AND(OR($M26="x",$N26="x"),$O26=1,$P26=3),1,0)</f>
        <v>0</v>
      </c>
      <c r="T26" s="1">
        <f t="shared" si="0"/>
        <v>0</v>
      </c>
      <c r="U26" s="1">
        <f t="shared" si="1"/>
        <v>0</v>
      </c>
      <c r="V26" s="1">
        <f t="shared" si="2"/>
        <v>0</v>
      </c>
      <c r="W26" s="1">
        <f t="shared" si="3"/>
        <v>0</v>
      </c>
      <c r="X26" s="1">
        <f t="shared" si="4"/>
        <v>0</v>
      </c>
      <c r="Y26" s="1">
        <f t="shared" si="5"/>
        <v>0</v>
      </c>
      <c r="Z26" s="1">
        <f t="shared" si="6"/>
        <v>0</v>
      </c>
      <c r="AA26" s="1">
        <f t="shared" si="7"/>
        <v>0</v>
      </c>
      <c r="AB26" s="1" t="str">
        <f t="shared" si="9"/>
        <v/>
      </c>
    </row>
    <row r="27" spans="3:28" ht="147.75" customHeight="1">
      <c r="C27" s="32">
        <v>19</v>
      </c>
      <c r="D27" s="223" t="s">
        <v>45</v>
      </c>
      <c r="E27" s="224"/>
      <c r="F27" s="32" t="s">
        <v>1199</v>
      </c>
      <c r="G27" s="220" t="s">
        <v>101</v>
      </c>
      <c r="H27" s="221"/>
      <c r="I27" s="221"/>
      <c r="J27" s="221"/>
      <c r="K27" s="222"/>
      <c r="L27" s="62"/>
      <c r="M27" s="62"/>
      <c r="N27" s="62"/>
      <c r="O27" s="63">
        <v>3</v>
      </c>
      <c r="P27" s="63">
        <v>2</v>
      </c>
      <c r="S27" s="1">
        <f t="shared" si="8"/>
        <v>0</v>
      </c>
      <c r="T27" s="1">
        <f t="shared" si="0"/>
        <v>0</v>
      </c>
      <c r="U27" s="1">
        <f t="shared" si="1"/>
        <v>0</v>
      </c>
      <c r="V27" s="1">
        <f t="shared" si="2"/>
        <v>0</v>
      </c>
      <c r="W27" s="1">
        <f t="shared" si="3"/>
        <v>0</v>
      </c>
      <c r="X27" s="1">
        <f t="shared" si="4"/>
        <v>0</v>
      </c>
      <c r="Y27" s="1">
        <f t="shared" si="5"/>
        <v>0</v>
      </c>
      <c r="Z27" s="1">
        <f t="shared" si="6"/>
        <v>0</v>
      </c>
      <c r="AA27" s="1">
        <f t="shared" si="7"/>
        <v>0</v>
      </c>
      <c r="AB27" s="1" t="str">
        <f t="shared" si="9"/>
        <v/>
      </c>
    </row>
    <row r="28" spans="3:28" ht="175.5" customHeight="1">
      <c r="C28" s="32">
        <v>19</v>
      </c>
      <c r="D28" s="223" t="s">
        <v>45</v>
      </c>
      <c r="E28" s="224"/>
      <c r="F28" s="32" t="s">
        <v>1200</v>
      </c>
      <c r="G28" s="220" t="s">
        <v>1178</v>
      </c>
      <c r="H28" s="221"/>
      <c r="I28" s="221"/>
      <c r="J28" s="221"/>
      <c r="K28" s="222"/>
      <c r="L28" s="62"/>
      <c r="M28" s="62"/>
      <c r="N28" s="62"/>
      <c r="O28" s="63">
        <v>3</v>
      </c>
      <c r="P28" s="63">
        <v>2</v>
      </c>
      <c r="S28" s="1">
        <f t="shared" si="8"/>
        <v>0</v>
      </c>
      <c r="T28" s="1">
        <f t="shared" si="0"/>
        <v>0</v>
      </c>
      <c r="U28" s="1">
        <f t="shared" si="1"/>
        <v>0</v>
      </c>
      <c r="V28" s="1">
        <f t="shared" si="2"/>
        <v>0</v>
      </c>
      <c r="W28" s="1">
        <f t="shared" si="3"/>
        <v>0</v>
      </c>
      <c r="X28" s="1">
        <f t="shared" si="4"/>
        <v>0</v>
      </c>
      <c r="Y28" s="1">
        <f t="shared" si="5"/>
        <v>0</v>
      </c>
      <c r="Z28" s="1">
        <f t="shared" si="6"/>
        <v>0</v>
      </c>
      <c r="AA28" s="1">
        <f t="shared" si="7"/>
        <v>0</v>
      </c>
      <c r="AB28" s="1" t="str">
        <f t="shared" si="9"/>
        <v/>
      </c>
    </row>
    <row r="29" spans="3:28" ht="197.25" customHeight="1">
      <c r="C29" s="131" t="s">
        <v>178</v>
      </c>
      <c r="D29" s="286" t="s">
        <v>179</v>
      </c>
      <c r="E29" s="286"/>
      <c r="F29" s="131" t="s">
        <v>180</v>
      </c>
      <c r="G29" s="282" t="s">
        <v>181</v>
      </c>
      <c r="H29" s="283"/>
      <c r="I29" s="283"/>
      <c r="J29" s="283"/>
      <c r="K29" s="284"/>
      <c r="L29" s="62"/>
      <c r="M29" s="62"/>
      <c r="N29" s="62"/>
      <c r="O29" s="63">
        <v>1</v>
      </c>
      <c r="P29" s="63">
        <v>2</v>
      </c>
      <c r="S29" s="1">
        <f t="shared" si="8"/>
        <v>0</v>
      </c>
      <c r="T29" s="1">
        <f t="shared" si="0"/>
        <v>0</v>
      </c>
      <c r="U29" s="1">
        <f t="shared" si="1"/>
        <v>0</v>
      </c>
      <c r="V29" s="1">
        <f t="shared" si="2"/>
        <v>0</v>
      </c>
      <c r="W29" s="1">
        <f t="shared" si="3"/>
        <v>0</v>
      </c>
      <c r="X29" s="1">
        <f t="shared" si="4"/>
        <v>0</v>
      </c>
      <c r="Y29" s="1">
        <f t="shared" si="5"/>
        <v>0</v>
      </c>
      <c r="Z29" s="1">
        <f t="shared" si="6"/>
        <v>0</v>
      </c>
      <c r="AA29" s="1">
        <f t="shared" si="7"/>
        <v>0</v>
      </c>
      <c r="AB29" s="1" t="str">
        <f t="shared" si="9"/>
        <v/>
      </c>
    </row>
    <row r="30" spans="3:28" ht="198" customHeight="1">
      <c r="C30" s="131" t="s">
        <v>178</v>
      </c>
      <c r="D30" s="286" t="s">
        <v>179</v>
      </c>
      <c r="E30" s="286"/>
      <c r="F30" s="131" t="s">
        <v>182</v>
      </c>
      <c r="G30" s="282" t="s">
        <v>183</v>
      </c>
      <c r="H30" s="283"/>
      <c r="I30" s="283"/>
      <c r="J30" s="283"/>
      <c r="K30" s="284"/>
      <c r="L30" s="62"/>
      <c r="M30" s="62"/>
      <c r="N30" s="62"/>
      <c r="O30" s="63">
        <v>2</v>
      </c>
      <c r="P30" s="63">
        <v>3</v>
      </c>
      <c r="S30" s="1">
        <f t="shared" si="8"/>
        <v>0</v>
      </c>
      <c r="T30" s="1">
        <f t="shared" si="0"/>
        <v>0</v>
      </c>
      <c r="U30" s="1">
        <f t="shared" si="1"/>
        <v>0</v>
      </c>
      <c r="V30" s="1">
        <f t="shared" si="2"/>
        <v>0</v>
      </c>
      <c r="W30" s="1">
        <f t="shared" si="3"/>
        <v>0</v>
      </c>
      <c r="X30" s="1">
        <f t="shared" si="4"/>
        <v>0</v>
      </c>
      <c r="Y30" s="1">
        <f t="shared" si="5"/>
        <v>0</v>
      </c>
      <c r="Z30" s="1">
        <f t="shared" si="6"/>
        <v>0</v>
      </c>
      <c r="AA30" s="1">
        <f t="shared" si="7"/>
        <v>0</v>
      </c>
      <c r="AB30" s="1" t="str">
        <f t="shared" ref="AB30" si="11">IF(OR(M30="X",N30="X"),_xlfn.CONCAT(F30,";"),"")</f>
        <v/>
      </c>
    </row>
    <row r="31" spans="3:28" ht="105" customHeight="1">
      <c r="C31" s="45" t="s">
        <v>184</v>
      </c>
      <c r="D31" s="223" t="s">
        <v>185</v>
      </c>
      <c r="E31" s="224"/>
      <c r="F31" s="45" t="s">
        <v>186</v>
      </c>
      <c r="G31" s="220" t="s">
        <v>187</v>
      </c>
      <c r="H31" s="221"/>
      <c r="I31" s="221"/>
      <c r="J31" s="221"/>
      <c r="K31" s="221"/>
      <c r="L31" s="62"/>
      <c r="M31" s="62"/>
      <c r="N31" s="62"/>
      <c r="O31" s="63">
        <v>2</v>
      </c>
      <c r="P31" s="63">
        <v>2</v>
      </c>
      <c r="S31" s="1">
        <f t="shared" si="8"/>
        <v>0</v>
      </c>
      <c r="T31" s="1">
        <f t="shared" si="0"/>
        <v>0</v>
      </c>
      <c r="U31" s="1">
        <f t="shared" si="1"/>
        <v>0</v>
      </c>
      <c r="V31" s="1">
        <f t="shared" si="2"/>
        <v>0</v>
      </c>
      <c r="W31" s="1">
        <f t="shared" si="3"/>
        <v>0</v>
      </c>
      <c r="X31" s="1">
        <f t="shared" si="4"/>
        <v>0</v>
      </c>
      <c r="Y31" s="1">
        <f t="shared" si="5"/>
        <v>0</v>
      </c>
      <c r="Z31" s="1">
        <f t="shared" si="6"/>
        <v>0</v>
      </c>
      <c r="AA31" s="1">
        <f t="shared" si="7"/>
        <v>0</v>
      </c>
      <c r="AB31" s="1" t="str">
        <f t="shared" si="9"/>
        <v/>
      </c>
    </row>
    <row r="32" spans="3:28" ht="105.75" customHeight="1">
      <c r="C32" s="45" t="s">
        <v>188</v>
      </c>
      <c r="D32" s="270" t="s">
        <v>189</v>
      </c>
      <c r="E32" s="270"/>
      <c r="F32" s="45" t="s">
        <v>190</v>
      </c>
      <c r="G32" s="220" t="s">
        <v>191</v>
      </c>
      <c r="H32" s="221"/>
      <c r="I32" s="221"/>
      <c r="J32" s="221"/>
      <c r="K32" s="222"/>
      <c r="L32" s="62"/>
      <c r="M32" s="62"/>
      <c r="N32" s="62"/>
      <c r="O32" s="63">
        <v>2</v>
      </c>
      <c r="P32" s="63">
        <v>2</v>
      </c>
      <c r="S32" s="1">
        <f t="shared" si="8"/>
        <v>0</v>
      </c>
      <c r="T32" s="1">
        <f t="shared" si="0"/>
        <v>0</v>
      </c>
      <c r="U32" s="1">
        <f t="shared" si="1"/>
        <v>0</v>
      </c>
      <c r="V32" s="1">
        <f t="shared" si="2"/>
        <v>0</v>
      </c>
      <c r="W32" s="1">
        <f t="shared" si="3"/>
        <v>0</v>
      </c>
      <c r="X32" s="1">
        <f t="shared" si="4"/>
        <v>0</v>
      </c>
      <c r="Y32" s="1">
        <f t="shared" si="5"/>
        <v>0</v>
      </c>
      <c r="Z32" s="1">
        <f t="shared" si="6"/>
        <v>0</v>
      </c>
      <c r="AA32" s="1">
        <f t="shared" si="7"/>
        <v>0</v>
      </c>
      <c r="AB32" s="1" t="str">
        <f t="shared" si="9"/>
        <v/>
      </c>
    </row>
    <row r="33" spans="1:28" ht="114.75" customHeight="1">
      <c r="B33" s="51"/>
      <c r="C33" s="32" t="s">
        <v>192</v>
      </c>
      <c r="D33" s="270" t="s">
        <v>193</v>
      </c>
      <c r="E33" s="270"/>
      <c r="F33" s="32" t="s">
        <v>194</v>
      </c>
      <c r="G33" s="271" t="s">
        <v>195</v>
      </c>
      <c r="H33" s="271"/>
      <c r="I33" s="271"/>
      <c r="J33" s="271"/>
      <c r="K33" s="271"/>
      <c r="L33" s="62"/>
      <c r="M33" s="62"/>
      <c r="N33" s="62"/>
      <c r="O33" s="63">
        <v>2</v>
      </c>
      <c r="P33" s="64">
        <v>2</v>
      </c>
      <c r="Q33" s="3"/>
      <c r="S33" s="34">
        <f t="shared" si="8"/>
        <v>0</v>
      </c>
      <c r="T33" s="34">
        <f t="shared" si="0"/>
        <v>0</v>
      </c>
      <c r="U33" s="34">
        <f t="shared" si="1"/>
        <v>0</v>
      </c>
      <c r="V33" s="34">
        <f t="shared" si="2"/>
        <v>0</v>
      </c>
      <c r="W33" s="34">
        <f t="shared" si="3"/>
        <v>0</v>
      </c>
      <c r="X33" s="34">
        <f t="shared" si="4"/>
        <v>0</v>
      </c>
      <c r="Y33" s="34">
        <f t="shared" si="5"/>
        <v>0</v>
      </c>
      <c r="Z33" s="34">
        <f t="shared" si="6"/>
        <v>0</v>
      </c>
      <c r="AA33" s="34">
        <f t="shared" si="7"/>
        <v>0</v>
      </c>
      <c r="AB33" s="1" t="str">
        <f t="shared" si="9"/>
        <v/>
      </c>
    </row>
    <row r="34" spans="1:28" ht="243.75" customHeight="1">
      <c r="C34" s="45" t="s">
        <v>196</v>
      </c>
      <c r="D34" s="338" t="s">
        <v>197</v>
      </c>
      <c r="E34" s="339"/>
      <c r="F34" s="45" t="s">
        <v>198</v>
      </c>
      <c r="G34" s="282" t="s">
        <v>199</v>
      </c>
      <c r="H34" s="283"/>
      <c r="I34" s="283"/>
      <c r="J34" s="283"/>
      <c r="K34" s="284"/>
      <c r="L34" s="62"/>
      <c r="M34" s="62"/>
      <c r="N34" s="62"/>
      <c r="O34" s="64">
        <v>3</v>
      </c>
      <c r="P34" s="64">
        <v>1</v>
      </c>
      <c r="S34" s="1">
        <f>IF(AND(OR($M34="x",$N34="x"),$O34=1,$P34=3),1,0)</f>
        <v>0</v>
      </c>
      <c r="T34" s="1">
        <f>IF(AND(OR($M34="x",$N34="x"),$O34=2,$P34=3),1,0)</f>
        <v>0</v>
      </c>
      <c r="U34" s="1">
        <f>IF(AND(OR($M34="x",$N34="x"),$O34=3,$P34=3),1,0)</f>
        <v>0</v>
      </c>
      <c r="V34" s="1">
        <f>IF(AND(OR($M34="x",$N34="x"),$O34=1,$P34=2),1,0)</f>
        <v>0</v>
      </c>
      <c r="W34" s="1">
        <f>IF(AND(OR($M34="x",$N34="x"),$O34=2,$P34=2),1,0)</f>
        <v>0</v>
      </c>
      <c r="X34" s="1">
        <f>IF(AND(OR($M34="x",$N34="x"),$O34=3,$P34=2),1,0)</f>
        <v>0</v>
      </c>
      <c r="Y34" s="1">
        <f>IF(AND(OR($M34="x",$N34="x"),$O34=1,$P34=1),1,0)</f>
        <v>0</v>
      </c>
      <c r="Z34" s="1">
        <f>IF(AND(OR($M34="x",$N34="x"),$O34=2,$P34=1),1,0)</f>
        <v>0</v>
      </c>
      <c r="AA34" s="1">
        <f>IF(AND(OR($M34="x",$N34="x"),$O34=3,$P34=1),1,0)</f>
        <v>0</v>
      </c>
      <c r="AB34" s="1" t="str">
        <f t="shared" si="9"/>
        <v/>
      </c>
    </row>
    <row r="35" spans="1:28" ht="95.25" customHeight="1">
      <c r="C35" s="36" t="s">
        <v>268</v>
      </c>
      <c r="D35" s="334" t="s">
        <v>269</v>
      </c>
      <c r="E35" s="335"/>
      <c r="F35" s="36" t="s">
        <v>270</v>
      </c>
      <c r="G35" s="362" t="s">
        <v>271</v>
      </c>
      <c r="H35" s="363"/>
      <c r="I35" s="363"/>
      <c r="J35" s="363"/>
      <c r="K35" s="364"/>
      <c r="L35" s="67"/>
      <c r="M35" s="67"/>
      <c r="N35" s="67"/>
      <c r="O35" s="68">
        <v>3</v>
      </c>
      <c r="P35" s="68">
        <v>2</v>
      </c>
      <c r="S35" s="1">
        <f t="shared" si="8"/>
        <v>0</v>
      </c>
      <c r="T35" s="1">
        <f t="shared" si="0"/>
        <v>0</v>
      </c>
      <c r="U35" s="1">
        <f t="shared" si="1"/>
        <v>0</v>
      </c>
      <c r="V35" s="1">
        <f t="shared" si="2"/>
        <v>0</v>
      </c>
      <c r="W35" s="1">
        <f t="shared" si="3"/>
        <v>0</v>
      </c>
      <c r="X35" s="1">
        <f t="shared" si="4"/>
        <v>0</v>
      </c>
      <c r="Y35" s="1">
        <f t="shared" si="5"/>
        <v>0</v>
      </c>
      <c r="Z35" s="1">
        <f t="shared" si="6"/>
        <v>0</v>
      </c>
      <c r="AA35" s="1">
        <f t="shared" si="7"/>
        <v>0</v>
      </c>
      <c r="AB35" s="1" t="str">
        <f t="shared" si="9"/>
        <v/>
      </c>
    </row>
    <row r="36" spans="1:28" ht="22.5" customHeight="1">
      <c r="C36" s="69"/>
      <c r="D36" s="69"/>
      <c r="E36" s="69"/>
      <c r="F36" s="69"/>
      <c r="G36" s="69"/>
      <c r="H36" s="69"/>
      <c r="I36" s="69"/>
      <c r="J36" s="69"/>
      <c r="K36" s="69"/>
      <c r="L36" s="69"/>
      <c r="M36" s="69"/>
      <c r="N36" s="69"/>
      <c r="O36" s="69"/>
      <c r="P36" s="69"/>
    </row>
    <row r="37" spans="1:28" s="206" customFormat="1" ht="56.25" customHeight="1">
      <c r="B37" s="207"/>
      <c r="C37" s="285" t="s">
        <v>272</v>
      </c>
      <c r="D37" s="285"/>
      <c r="E37" s="285"/>
      <c r="F37" s="285"/>
      <c r="G37" s="285"/>
      <c r="H37" s="285"/>
      <c r="I37" s="285"/>
      <c r="J37" s="285"/>
      <c r="K37" s="285"/>
      <c r="L37" s="285"/>
      <c r="M37" s="285"/>
      <c r="N37" s="285"/>
      <c r="O37" s="285"/>
      <c r="P37" s="285"/>
    </row>
    <row r="38" spans="1:28" s="209" customFormat="1" ht="285" customHeight="1">
      <c r="A38" s="208"/>
      <c r="B38" s="207"/>
      <c r="C38" s="238" t="s">
        <v>273</v>
      </c>
      <c r="D38" s="238"/>
      <c r="E38" s="238"/>
      <c r="F38" s="238"/>
      <c r="G38" s="238"/>
      <c r="H38" s="238"/>
      <c r="I38" s="238"/>
      <c r="J38" s="238"/>
      <c r="K38" s="238"/>
      <c r="L38" s="238"/>
      <c r="M38" s="238"/>
      <c r="N38" s="238"/>
      <c r="O38" s="238"/>
      <c r="P38" s="238"/>
      <c r="Q38" s="206"/>
    </row>
    <row r="39" spans="1:28" s="209" customFormat="1" ht="64.5" customHeight="1" thickBot="1">
      <c r="A39" s="208"/>
      <c r="B39" s="207"/>
      <c r="C39" s="238" t="s">
        <v>274</v>
      </c>
      <c r="D39" s="238"/>
      <c r="E39" s="238"/>
      <c r="F39" s="238"/>
      <c r="G39" s="238"/>
      <c r="H39" s="238"/>
      <c r="I39" s="238"/>
      <c r="J39" s="238"/>
      <c r="K39" s="238"/>
      <c r="L39" s="238"/>
      <c r="M39" s="238"/>
      <c r="N39" s="238"/>
      <c r="O39" s="238"/>
      <c r="P39" s="238"/>
      <c r="Q39" s="206"/>
    </row>
    <row r="40" spans="1:28" s="209" customFormat="1" ht="48" customHeight="1">
      <c r="A40" s="208"/>
      <c r="B40" s="207"/>
      <c r="C40" s="352" t="s">
        <v>275</v>
      </c>
      <c r="D40" s="353"/>
      <c r="E40" s="353"/>
      <c r="F40" s="353" t="s">
        <v>276</v>
      </c>
      <c r="G40" s="353"/>
      <c r="H40" s="353"/>
      <c r="I40" s="353"/>
      <c r="J40" s="353"/>
      <c r="K40" s="353"/>
      <c r="L40" s="353"/>
      <c r="M40" s="353" t="s">
        <v>277</v>
      </c>
      <c r="N40" s="353"/>
      <c r="O40" s="353"/>
      <c r="P40" s="368"/>
      <c r="Q40" s="206"/>
    </row>
    <row r="41" spans="1:28" s="209" customFormat="1" ht="71.25" customHeight="1">
      <c r="A41" s="208"/>
      <c r="B41" s="207"/>
      <c r="C41" s="354" t="s">
        <v>278</v>
      </c>
      <c r="D41" s="355"/>
      <c r="E41" s="355"/>
      <c r="F41" s="358" t="s">
        <v>279</v>
      </c>
      <c r="G41" s="358"/>
      <c r="H41" s="358"/>
      <c r="I41" s="358"/>
      <c r="J41" s="358"/>
      <c r="K41" s="358"/>
      <c r="L41" s="358"/>
      <c r="M41" s="358" t="s">
        <v>280</v>
      </c>
      <c r="N41" s="358"/>
      <c r="O41" s="358"/>
      <c r="P41" s="360"/>
      <c r="Q41" s="206"/>
    </row>
    <row r="42" spans="1:28" s="209" customFormat="1" ht="113.25" customHeight="1">
      <c r="A42" s="208"/>
      <c r="B42" s="207"/>
      <c r="C42" s="354" t="s">
        <v>281</v>
      </c>
      <c r="D42" s="355"/>
      <c r="E42" s="355"/>
      <c r="F42" s="358" t="s">
        <v>282</v>
      </c>
      <c r="G42" s="358"/>
      <c r="H42" s="358"/>
      <c r="I42" s="358"/>
      <c r="J42" s="358"/>
      <c r="K42" s="358"/>
      <c r="L42" s="358"/>
      <c r="M42" s="358" t="s">
        <v>280</v>
      </c>
      <c r="N42" s="358"/>
      <c r="O42" s="358"/>
      <c r="P42" s="360"/>
      <c r="Q42" s="206"/>
    </row>
    <row r="43" spans="1:28" s="209" customFormat="1" ht="100.5" customHeight="1" thickBot="1">
      <c r="A43" s="208"/>
      <c r="B43" s="207"/>
      <c r="C43" s="356" t="s">
        <v>283</v>
      </c>
      <c r="D43" s="357"/>
      <c r="E43" s="357"/>
      <c r="F43" s="359" t="s">
        <v>284</v>
      </c>
      <c r="G43" s="359"/>
      <c r="H43" s="359"/>
      <c r="I43" s="359"/>
      <c r="J43" s="359"/>
      <c r="K43" s="359"/>
      <c r="L43" s="359"/>
      <c r="M43" s="359" t="s">
        <v>285</v>
      </c>
      <c r="N43" s="359"/>
      <c r="O43" s="359"/>
      <c r="P43" s="361"/>
      <c r="Q43" s="206"/>
    </row>
    <row r="44" spans="1:28" s="209" customFormat="1" ht="32.25" customHeight="1">
      <c r="A44" s="208"/>
      <c r="B44" s="207"/>
      <c r="C44" s="337" t="s">
        <v>286</v>
      </c>
      <c r="D44" s="337"/>
      <c r="E44" s="337"/>
      <c r="F44" s="337"/>
      <c r="G44" s="337"/>
      <c r="H44" s="337"/>
      <c r="I44" s="337"/>
      <c r="J44" s="337"/>
      <c r="K44" s="337"/>
      <c r="L44" s="337"/>
      <c r="M44" s="337"/>
      <c r="N44" s="337"/>
      <c r="O44" s="337"/>
      <c r="P44" s="337"/>
      <c r="Q44" s="206"/>
    </row>
    <row r="45" spans="1:28" s="209" customFormat="1" ht="139.5" customHeight="1">
      <c r="A45" s="208"/>
      <c r="B45" s="207"/>
      <c r="C45" s="238" t="s">
        <v>287</v>
      </c>
      <c r="D45" s="238"/>
      <c r="E45" s="238"/>
      <c r="F45" s="238"/>
      <c r="G45" s="238"/>
      <c r="H45" s="238"/>
      <c r="I45" s="238"/>
      <c r="J45" s="238"/>
      <c r="K45" s="238"/>
      <c r="L45" s="238"/>
      <c r="M45" s="238"/>
      <c r="N45" s="238"/>
      <c r="O45" s="238"/>
      <c r="P45" s="238"/>
      <c r="Q45" s="206"/>
    </row>
    <row r="46" spans="1:28" s="3" customFormat="1" ht="7.5" customHeight="1">
      <c r="A46" s="1"/>
      <c r="B46" s="15"/>
      <c r="C46" s="122"/>
      <c r="D46" s="122"/>
      <c r="E46" s="122"/>
      <c r="F46" s="125"/>
      <c r="G46" s="123"/>
      <c r="H46" s="123"/>
      <c r="I46" s="123"/>
      <c r="J46" s="123"/>
      <c r="K46" s="123"/>
      <c r="L46" s="123"/>
      <c r="M46" s="123"/>
      <c r="N46" s="123"/>
      <c r="O46" s="124"/>
      <c r="P46" s="124"/>
      <c r="Q46" s="15"/>
      <c r="S46" s="1"/>
      <c r="T46" s="1"/>
      <c r="U46" s="1"/>
      <c r="V46" s="1"/>
      <c r="W46" s="1"/>
      <c r="X46" s="1"/>
      <c r="Y46" s="1"/>
      <c r="Z46" s="1"/>
      <c r="AA46" s="1"/>
      <c r="AB46" s="1"/>
    </row>
    <row r="47" spans="1:28" ht="26.25" customHeight="1">
      <c r="C47" s="112"/>
      <c r="D47" s="112"/>
      <c r="E47" s="112"/>
      <c r="F47" s="112"/>
      <c r="G47" s="485"/>
      <c r="H47" s="486"/>
      <c r="I47" s="475" t="s">
        <v>288</v>
      </c>
      <c r="J47" s="476"/>
      <c r="K47" s="476"/>
      <c r="L47" s="476"/>
      <c r="M47" s="476"/>
      <c r="N47" s="477"/>
      <c r="O47" s="125"/>
      <c r="P47" s="112"/>
    </row>
    <row r="48" spans="1:28" ht="28.5" customHeight="1">
      <c r="C48" s="112"/>
      <c r="D48" s="112"/>
      <c r="E48" s="112"/>
      <c r="F48" s="112"/>
      <c r="G48" s="487"/>
      <c r="H48" s="488"/>
      <c r="I48" s="466" t="s">
        <v>289</v>
      </c>
      <c r="J48" s="467"/>
      <c r="K48" s="466" t="s">
        <v>290</v>
      </c>
      <c r="L48" s="467"/>
      <c r="M48" s="466" t="s">
        <v>291</v>
      </c>
      <c r="N48" s="467"/>
      <c r="O48" s="126"/>
      <c r="P48" s="112"/>
    </row>
    <row r="49" spans="1:18" ht="28.5" customHeight="1">
      <c r="C49" s="112"/>
      <c r="D49" s="112"/>
      <c r="E49" s="112"/>
      <c r="F49" s="112"/>
      <c r="G49" s="478" t="s">
        <v>292</v>
      </c>
      <c r="H49" s="128" t="s">
        <v>293</v>
      </c>
      <c r="I49" s="481">
        <f>SUM(S18:S35)</f>
        <v>0</v>
      </c>
      <c r="J49" s="482"/>
      <c r="K49" s="481">
        <f>SUM(T18:T35)</f>
        <v>0</v>
      </c>
      <c r="L49" s="482"/>
      <c r="M49" s="481">
        <f>SUM(U18:U35)</f>
        <v>0</v>
      </c>
      <c r="N49" s="482"/>
      <c r="O49" s="112"/>
      <c r="P49" s="112"/>
    </row>
    <row r="50" spans="1:18" ht="28.5" customHeight="1">
      <c r="C50" s="112"/>
      <c r="D50" s="112"/>
      <c r="E50" s="112"/>
      <c r="F50" s="112"/>
      <c r="G50" s="479"/>
      <c r="H50" s="128" t="s">
        <v>294</v>
      </c>
      <c r="I50" s="489">
        <f>SUM(V18:V35)</f>
        <v>0</v>
      </c>
      <c r="J50" s="490"/>
      <c r="K50" s="491">
        <f>SUM(W18:W35)</f>
        <v>0</v>
      </c>
      <c r="L50" s="492"/>
      <c r="M50" s="491">
        <f>SUM(X18:X35)</f>
        <v>0</v>
      </c>
      <c r="N50" s="492"/>
      <c r="O50" s="112"/>
      <c r="P50" s="112"/>
    </row>
    <row r="51" spans="1:18" ht="28.5" customHeight="1">
      <c r="C51" s="112"/>
      <c r="D51" s="112"/>
      <c r="E51" s="112"/>
      <c r="F51" s="112"/>
      <c r="G51" s="480"/>
      <c r="H51" s="128" t="s">
        <v>295</v>
      </c>
      <c r="I51" s="489">
        <f>SUM(Y18:Y35)</f>
        <v>0</v>
      </c>
      <c r="J51" s="490"/>
      <c r="K51" s="489">
        <f>SUM(Z18:Z35)</f>
        <v>0</v>
      </c>
      <c r="L51" s="490"/>
      <c r="M51" s="491">
        <f>SUM(AA18:AA35)</f>
        <v>0</v>
      </c>
      <c r="N51" s="492"/>
      <c r="O51" s="112"/>
      <c r="P51" s="112"/>
    </row>
    <row r="52" spans="1:18" ht="53.25" customHeight="1">
      <c r="C52" s="112"/>
      <c r="D52" s="112"/>
      <c r="E52" s="112"/>
      <c r="F52" s="112"/>
      <c r="G52" s="464" t="s">
        <v>296</v>
      </c>
      <c r="H52" s="464"/>
      <c r="I52" s="464"/>
      <c r="J52" s="464"/>
      <c r="K52" s="464"/>
      <c r="L52" s="464"/>
      <c r="M52" s="464"/>
      <c r="N52" s="125">
        <f>SUM(I49:N51)</f>
        <v>0</v>
      </c>
      <c r="O52" s="112"/>
      <c r="P52" s="112"/>
    </row>
    <row r="53" spans="1:18" s="3" customFormat="1" ht="75.75" customHeight="1">
      <c r="A53" s="16"/>
      <c r="B53" s="49"/>
      <c r="C53" s="249" t="s">
        <v>297</v>
      </c>
      <c r="D53" s="249"/>
      <c r="E53" s="249"/>
      <c r="F53" s="249"/>
      <c r="G53" s="249"/>
      <c r="H53" s="249"/>
      <c r="I53" s="249"/>
      <c r="J53" s="249"/>
      <c r="K53" s="249"/>
      <c r="L53" s="249"/>
      <c r="M53" s="249"/>
      <c r="N53" s="249"/>
      <c r="O53" s="249"/>
      <c r="P53" s="249"/>
      <c r="Q53" s="1"/>
    </row>
    <row r="54" spans="1:18" ht="21" customHeight="1">
      <c r="B54" s="49"/>
      <c r="C54" s="454"/>
      <c r="D54" s="455"/>
      <c r="E54" s="455"/>
      <c r="F54" s="455"/>
      <c r="G54" s="455"/>
      <c r="H54" s="455"/>
      <c r="I54" s="455"/>
      <c r="J54" s="455"/>
      <c r="K54" s="455"/>
      <c r="L54" s="455"/>
      <c r="M54" s="455"/>
      <c r="N54" s="455"/>
      <c r="O54" s="455"/>
      <c r="P54" s="456"/>
      <c r="Q54" s="48"/>
      <c r="R54" s="48"/>
    </row>
    <row r="55" spans="1:18" ht="21" customHeight="1">
      <c r="B55" s="49"/>
      <c r="C55" s="457"/>
      <c r="D55" s="458"/>
      <c r="E55" s="458"/>
      <c r="F55" s="458"/>
      <c r="G55" s="458"/>
      <c r="H55" s="458"/>
      <c r="I55" s="458"/>
      <c r="J55" s="458"/>
      <c r="K55" s="458"/>
      <c r="L55" s="458"/>
      <c r="M55" s="458"/>
      <c r="N55" s="458"/>
      <c r="O55" s="458"/>
      <c r="P55" s="459"/>
      <c r="Q55" s="48"/>
      <c r="R55" s="48"/>
    </row>
    <row r="56" spans="1:18" ht="21" customHeight="1">
      <c r="B56" s="49"/>
      <c r="C56" s="457"/>
      <c r="D56" s="458"/>
      <c r="E56" s="458"/>
      <c r="F56" s="458"/>
      <c r="G56" s="458"/>
      <c r="H56" s="458"/>
      <c r="I56" s="458"/>
      <c r="J56" s="458"/>
      <c r="K56" s="458"/>
      <c r="L56" s="458"/>
      <c r="M56" s="458"/>
      <c r="N56" s="458"/>
      <c r="O56" s="458"/>
      <c r="P56" s="459"/>
      <c r="Q56" s="48"/>
      <c r="R56" s="48"/>
    </row>
    <row r="57" spans="1:18" ht="21" customHeight="1">
      <c r="B57" s="49"/>
      <c r="C57" s="457"/>
      <c r="D57" s="458"/>
      <c r="E57" s="458"/>
      <c r="F57" s="458"/>
      <c r="G57" s="458"/>
      <c r="H57" s="458"/>
      <c r="I57" s="458"/>
      <c r="J57" s="458"/>
      <c r="K57" s="458"/>
      <c r="L57" s="458"/>
      <c r="M57" s="458"/>
      <c r="N57" s="458"/>
      <c r="O57" s="458"/>
      <c r="P57" s="459"/>
      <c r="Q57" s="48"/>
      <c r="R57" s="48"/>
    </row>
    <row r="58" spans="1:18" ht="21" customHeight="1">
      <c r="B58" s="49"/>
      <c r="C58" s="460"/>
      <c r="D58" s="461"/>
      <c r="E58" s="461"/>
      <c r="F58" s="461"/>
      <c r="G58" s="461"/>
      <c r="H58" s="461"/>
      <c r="I58" s="461"/>
      <c r="J58" s="461"/>
      <c r="K58" s="461"/>
      <c r="L58" s="461"/>
      <c r="M58" s="461"/>
      <c r="N58" s="461"/>
      <c r="O58" s="461"/>
      <c r="P58" s="462"/>
      <c r="Q58" s="48"/>
      <c r="R58" s="48"/>
    </row>
    <row r="59" spans="1:18" ht="24" customHeight="1">
      <c r="B59" s="49"/>
      <c r="C59" s="112"/>
      <c r="D59" s="112"/>
      <c r="E59" s="112"/>
      <c r="F59" s="112"/>
      <c r="G59" s="112"/>
      <c r="H59" s="112"/>
      <c r="I59" s="112"/>
      <c r="J59" s="112"/>
      <c r="K59" s="112"/>
      <c r="L59" s="112"/>
      <c r="M59" s="112"/>
      <c r="N59" s="112"/>
      <c r="O59" s="112"/>
      <c r="P59" s="112"/>
      <c r="Q59" s="48"/>
      <c r="R59" s="48"/>
    </row>
    <row r="60" spans="1:18" ht="57.75" customHeight="1">
      <c r="B60" s="49"/>
      <c r="C60" s="249" t="s">
        <v>298</v>
      </c>
      <c r="D60" s="249"/>
      <c r="E60" s="249"/>
      <c r="F60" s="249"/>
      <c r="G60" s="249"/>
      <c r="H60" s="249"/>
      <c r="I60" s="249"/>
      <c r="J60" s="249"/>
      <c r="K60" s="249"/>
      <c r="L60" s="249"/>
      <c r="M60" s="249"/>
      <c r="N60" s="249"/>
      <c r="O60" s="249"/>
      <c r="P60" s="249"/>
      <c r="Q60" s="48"/>
      <c r="R60" s="48"/>
    </row>
    <row r="61" spans="1:18" ht="21" customHeight="1">
      <c r="B61" s="49"/>
      <c r="C61" s="454"/>
      <c r="D61" s="455"/>
      <c r="E61" s="455"/>
      <c r="F61" s="455"/>
      <c r="G61" s="455"/>
      <c r="H61" s="455"/>
      <c r="I61" s="455"/>
      <c r="J61" s="455"/>
      <c r="K61" s="455"/>
      <c r="L61" s="455"/>
      <c r="M61" s="455"/>
      <c r="N61" s="455"/>
      <c r="O61" s="455"/>
      <c r="P61" s="456"/>
      <c r="Q61" s="48"/>
      <c r="R61" s="48"/>
    </row>
    <row r="62" spans="1:18" ht="21" customHeight="1">
      <c r="B62" s="49"/>
      <c r="C62" s="457"/>
      <c r="D62" s="458"/>
      <c r="E62" s="458"/>
      <c r="F62" s="458"/>
      <c r="G62" s="458"/>
      <c r="H62" s="458"/>
      <c r="I62" s="458"/>
      <c r="J62" s="458"/>
      <c r="K62" s="458"/>
      <c r="L62" s="458"/>
      <c r="M62" s="458"/>
      <c r="N62" s="458"/>
      <c r="O62" s="458"/>
      <c r="P62" s="459"/>
      <c r="Q62" s="48"/>
      <c r="R62" s="48"/>
    </row>
    <row r="63" spans="1:18" ht="21" customHeight="1">
      <c r="B63" s="49"/>
      <c r="C63" s="457"/>
      <c r="D63" s="458"/>
      <c r="E63" s="458"/>
      <c r="F63" s="458"/>
      <c r="G63" s="458"/>
      <c r="H63" s="458"/>
      <c r="I63" s="458"/>
      <c r="J63" s="458"/>
      <c r="K63" s="458"/>
      <c r="L63" s="458"/>
      <c r="M63" s="458"/>
      <c r="N63" s="458"/>
      <c r="O63" s="458"/>
      <c r="P63" s="459"/>
      <c r="Q63" s="48"/>
      <c r="R63" s="48"/>
    </row>
    <row r="64" spans="1:18" ht="21" customHeight="1">
      <c r="B64" s="49"/>
      <c r="C64" s="457"/>
      <c r="D64" s="458"/>
      <c r="E64" s="458"/>
      <c r="F64" s="458"/>
      <c r="G64" s="458"/>
      <c r="H64" s="458"/>
      <c r="I64" s="458"/>
      <c r="J64" s="458"/>
      <c r="K64" s="458"/>
      <c r="L64" s="458"/>
      <c r="M64" s="458"/>
      <c r="N64" s="458"/>
      <c r="O64" s="458"/>
      <c r="P64" s="459"/>
      <c r="Q64" s="48"/>
      <c r="R64" s="48"/>
    </row>
    <row r="65" spans="1:28" ht="21" customHeight="1">
      <c r="B65" s="49"/>
      <c r="C65" s="460"/>
      <c r="D65" s="461"/>
      <c r="E65" s="461"/>
      <c r="F65" s="461"/>
      <c r="G65" s="461"/>
      <c r="H65" s="461"/>
      <c r="I65" s="461"/>
      <c r="J65" s="461"/>
      <c r="K65" s="461"/>
      <c r="L65" s="461"/>
      <c r="M65" s="461"/>
      <c r="N65" s="461"/>
      <c r="O65" s="461"/>
      <c r="P65" s="462"/>
      <c r="Q65" s="48"/>
      <c r="R65" s="48"/>
    </row>
    <row r="66" spans="1:28" ht="22.5" customHeight="1">
      <c r="B66" s="49"/>
      <c r="C66" s="112"/>
      <c r="D66" s="112"/>
      <c r="E66" s="112"/>
      <c r="F66" s="112"/>
      <c r="G66" s="112"/>
      <c r="H66" s="112"/>
      <c r="I66" s="112"/>
      <c r="J66" s="112"/>
      <c r="K66" s="112"/>
      <c r="L66" s="112"/>
      <c r="M66" s="112"/>
      <c r="N66" s="112"/>
      <c r="O66" s="112"/>
      <c r="P66" s="112"/>
      <c r="Q66" s="48"/>
      <c r="R66" s="48"/>
    </row>
    <row r="67" spans="1:28" ht="107.25" customHeight="1">
      <c r="B67" s="49"/>
      <c r="C67" s="249" t="s">
        <v>299</v>
      </c>
      <c r="D67" s="249"/>
      <c r="E67" s="249"/>
      <c r="F67" s="249"/>
      <c r="G67" s="249"/>
      <c r="H67" s="249"/>
      <c r="I67" s="249"/>
      <c r="J67" s="249"/>
      <c r="K67" s="249"/>
      <c r="L67" s="249"/>
      <c r="M67" s="249"/>
      <c r="N67" s="249"/>
      <c r="O67" s="249"/>
      <c r="P67" s="249"/>
    </row>
    <row r="68" spans="1:28" ht="21" customHeight="1">
      <c r="B68" s="49"/>
      <c r="C68" s="454"/>
      <c r="D68" s="455"/>
      <c r="E68" s="455"/>
      <c r="F68" s="455"/>
      <c r="G68" s="455"/>
      <c r="H68" s="455"/>
      <c r="I68" s="455"/>
      <c r="J68" s="455"/>
      <c r="K68" s="455"/>
      <c r="L68" s="455"/>
      <c r="M68" s="455"/>
      <c r="N68" s="455"/>
      <c r="O68" s="455"/>
      <c r="P68" s="456"/>
      <c r="Q68" s="48"/>
      <c r="R68" s="48"/>
    </row>
    <row r="69" spans="1:28" ht="21" customHeight="1">
      <c r="B69" s="49"/>
      <c r="C69" s="457"/>
      <c r="D69" s="458"/>
      <c r="E69" s="458"/>
      <c r="F69" s="458"/>
      <c r="G69" s="458"/>
      <c r="H69" s="458"/>
      <c r="I69" s="458"/>
      <c r="J69" s="458"/>
      <c r="K69" s="458"/>
      <c r="L69" s="458"/>
      <c r="M69" s="458"/>
      <c r="N69" s="458"/>
      <c r="O69" s="458"/>
      <c r="P69" s="459"/>
      <c r="Q69" s="48"/>
      <c r="R69" s="48"/>
    </row>
    <row r="70" spans="1:28" ht="21" customHeight="1">
      <c r="B70" s="49"/>
      <c r="C70" s="457"/>
      <c r="D70" s="458"/>
      <c r="E70" s="458"/>
      <c r="F70" s="458"/>
      <c r="G70" s="458"/>
      <c r="H70" s="458"/>
      <c r="I70" s="458"/>
      <c r="J70" s="458"/>
      <c r="K70" s="458"/>
      <c r="L70" s="458"/>
      <c r="M70" s="458"/>
      <c r="N70" s="458"/>
      <c r="O70" s="458"/>
      <c r="P70" s="459"/>
      <c r="Q70" s="48"/>
      <c r="R70" s="48"/>
    </row>
    <row r="71" spans="1:28" ht="21" customHeight="1">
      <c r="B71" s="49"/>
      <c r="C71" s="457"/>
      <c r="D71" s="458"/>
      <c r="E71" s="458"/>
      <c r="F71" s="458"/>
      <c r="G71" s="458"/>
      <c r="H71" s="458"/>
      <c r="I71" s="458"/>
      <c r="J71" s="458"/>
      <c r="K71" s="458"/>
      <c r="L71" s="458"/>
      <c r="M71" s="458"/>
      <c r="N71" s="458"/>
      <c r="O71" s="458"/>
      <c r="P71" s="459"/>
      <c r="Q71" s="48"/>
      <c r="R71" s="48"/>
    </row>
    <row r="72" spans="1:28" ht="21" customHeight="1">
      <c r="B72" s="49"/>
      <c r="C72" s="460"/>
      <c r="D72" s="461"/>
      <c r="E72" s="461"/>
      <c r="F72" s="461"/>
      <c r="G72" s="461"/>
      <c r="H72" s="461"/>
      <c r="I72" s="461"/>
      <c r="J72" s="461"/>
      <c r="K72" s="461"/>
      <c r="L72" s="461"/>
      <c r="M72" s="461"/>
      <c r="N72" s="461"/>
      <c r="O72" s="461"/>
      <c r="P72" s="462"/>
      <c r="Q72" s="48"/>
      <c r="R72" s="48"/>
    </row>
    <row r="73" spans="1:28" ht="21" customHeight="1">
      <c r="B73" s="49"/>
      <c r="C73" s="216"/>
      <c r="D73" s="216"/>
      <c r="E73" s="216"/>
      <c r="F73" s="216"/>
      <c r="G73" s="216"/>
      <c r="H73" s="216"/>
      <c r="I73" s="216"/>
      <c r="J73" s="216"/>
      <c r="K73" s="216"/>
      <c r="L73" s="216"/>
      <c r="M73" s="216"/>
      <c r="N73" s="216"/>
      <c r="O73" s="216"/>
      <c r="P73" s="216"/>
      <c r="Q73" s="48"/>
      <c r="R73" s="48"/>
    </row>
    <row r="74" spans="1:28">
      <c r="B74" s="50"/>
      <c r="C74" s="463" t="s">
        <v>300</v>
      </c>
      <c r="D74" s="463"/>
      <c r="E74" s="463"/>
      <c r="F74" s="463"/>
      <c r="G74" s="463"/>
      <c r="H74" s="463"/>
      <c r="I74" s="463"/>
      <c r="J74" s="463"/>
      <c r="K74" s="463"/>
      <c r="L74" s="463"/>
      <c r="M74" s="463"/>
      <c r="N74" s="463"/>
      <c r="O74" s="112"/>
      <c r="P74" s="112"/>
      <c r="Q74" s="2"/>
    </row>
    <row r="75" spans="1:28" s="209" customFormat="1" ht="128.25" customHeight="1">
      <c r="A75" s="208"/>
      <c r="B75" s="207"/>
      <c r="C75" s="238" t="s">
        <v>301</v>
      </c>
      <c r="D75" s="238"/>
      <c r="E75" s="238"/>
      <c r="F75" s="238"/>
      <c r="G75" s="238"/>
      <c r="H75" s="238"/>
      <c r="I75" s="238"/>
      <c r="J75" s="238"/>
      <c r="K75" s="238"/>
      <c r="L75" s="238"/>
      <c r="M75" s="238"/>
      <c r="N75" s="238"/>
      <c r="O75" s="238"/>
      <c r="P75" s="238"/>
      <c r="Q75" s="206"/>
    </row>
    <row r="76" spans="1:28" s="209" customFormat="1" ht="75" customHeight="1">
      <c r="A76" s="208"/>
      <c r="B76" s="207"/>
      <c r="C76" s="238" t="s">
        <v>302</v>
      </c>
      <c r="D76" s="238"/>
      <c r="E76" s="238"/>
      <c r="F76" s="238"/>
      <c r="G76" s="238"/>
      <c r="H76" s="238"/>
      <c r="I76" s="238"/>
      <c r="J76" s="238"/>
      <c r="K76" s="238"/>
      <c r="L76" s="238"/>
      <c r="M76" s="238"/>
      <c r="N76" s="238"/>
      <c r="O76" s="238"/>
      <c r="P76" s="238"/>
      <c r="Q76" s="206"/>
    </row>
    <row r="77" spans="1:28" s="209" customFormat="1" ht="273.75" customHeight="1">
      <c r="A77" s="208"/>
      <c r="B77" s="207"/>
      <c r="C77" s="238" t="s">
        <v>303</v>
      </c>
      <c r="D77" s="238"/>
      <c r="E77" s="238"/>
      <c r="F77" s="238"/>
      <c r="G77" s="238"/>
      <c r="H77" s="238"/>
      <c r="I77" s="238"/>
      <c r="J77" s="238"/>
      <c r="K77" s="238"/>
      <c r="L77" s="238"/>
      <c r="M77" s="238"/>
      <c r="N77" s="238"/>
      <c r="O77" s="238"/>
      <c r="P77" s="238"/>
      <c r="Q77" s="206"/>
    </row>
    <row r="78" spans="1:28" s="206" customFormat="1" ht="131.25" customHeight="1">
      <c r="B78" s="207"/>
      <c r="C78" s="238" t="s">
        <v>304</v>
      </c>
      <c r="D78" s="238"/>
      <c r="E78" s="238"/>
      <c r="F78" s="238"/>
      <c r="G78" s="238"/>
      <c r="H78" s="238"/>
      <c r="I78" s="238"/>
      <c r="J78" s="238"/>
      <c r="K78" s="238"/>
      <c r="L78" s="238"/>
      <c r="M78" s="238"/>
      <c r="N78" s="238"/>
      <c r="O78" s="238"/>
      <c r="P78" s="238"/>
      <c r="AB78" s="210"/>
    </row>
    <row r="79" spans="1:28" s="209" customFormat="1" ht="324" customHeight="1">
      <c r="A79" s="208"/>
      <c r="B79" s="207"/>
      <c r="C79" s="238" t="s">
        <v>305</v>
      </c>
      <c r="D79" s="238"/>
      <c r="E79" s="238"/>
      <c r="F79" s="238"/>
      <c r="G79" s="238"/>
      <c r="H79" s="238"/>
      <c r="I79" s="238"/>
      <c r="J79" s="238"/>
      <c r="K79" s="238"/>
      <c r="L79" s="238"/>
      <c r="M79" s="238"/>
      <c r="N79" s="238"/>
      <c r="O79" s="238"/>
      <c r="P79" s="238"/>
      <c r="Q79" s="206"/>
    </row>
    <row r="80" spans="1:28" s="206" customFormat="1" ht="165" customHeight="1">
      <c r="B80" s="211"/>
      <c r="C80" s="250" t="s">
        <v>306</v>
      </c>
      <c r="D80" s="250"/>
      <c r="E80" s="250"/>
      <c r="F80" s="250"/>
      <c r="G80" s="250"/>
      <c r="H80" s="250"/>
      <c r="I80" s="250"/>
      <c r="J80" s="250"/>
      <c r="K80" s="250"/>
      <c r="L80" s="250"/>
      <c r="M80" s="250"/>
      <c r="N80" s="250"/>
      <c r="O80" s="250"/>
      <c r="P80" s="250"/>
      <c r="Q80" s="209"/>
      <c r="AB80" s="210"/>
    </row>
    <row r="81" spans="1:28" s="206" customFormat="1" ht="266.25" customHeight="1">
      <c r="B81" s="207"/>
      <c r="C81" s="238" t="s">
        <v>307</v>
      </c>
      <c r="D81" s="238"/>
      <c r="E81" s="238"/>
      <c r="F81" s="238"/>
      <c r="G81" s="238"/>
      <c r="H81" s="238"/>
      <c r="I81" s="238"/>
      <c r="J81" s="238"/>
      <c r="K81" s="238"/>
      <c r="L81" s="238"/>
      <c r="M81" s="238"/>
      <c r="N81" s="238"/>
      <c r="O81" s="238"/>
      <c r="P81" s="238"/>
      <c r="AB81" s="210"/>
    </row>
    <row r="82" spans="1:28" s="209" customFormat="1" ht="72" customHeight="1">
      <c r="A82" s="208"/>
      <c r="B82" s="207"/>
      <c r="C82" s="238" t="s">
        <v>308</v>
      </c>
      <c r="D82" s="238"/>
      <c r="E82" s="238"/>
      <c r="F82" s="238"/>
      <c r="G82" s="238"/>
      <c r="H82" s="238"/>
      <c r="I82" s="238"/>
      <c r="J82" s="238"/>
      <c r="K82" s="238"/>
      <c r="L82" s="238"/>
      <c r="M82" s="238"/>
      <c r="N82" s="238"/>
      <c r="O82" s="238"/>
      <c r="P82" s="238"/>
      <c r="Q82" s="206"/>
    </row>
    <row r="83" spans="1:28" s="209" customFormat="1" ht="129" customHeight="1">
      <c r="A83" s="208"/>
      <c r="B83" s="207"/>
      <c r="C83" s="238" t="s">
        <v>309</v>
      </c>
      <c r="D83" s="238"/>
      <c r="E83" s="238"/>
      <c r="F83" s="238"/>
      <c r="G83" s="238"/>
      <c r="H83" s="238"/>
      <c r="I83" s="238"/>
      <c r="J83" s="238"/>
      <c r="K83" s="238"/>
      <c r="L83" s="238"/>
      <c r="M83" s="238"/>
      <c r="N83" s="238"/>
      <c r="O83" s="238"/>
      <c r="P83" s="238"/>
      <c r="Q83" s="206"/>
    </row>
    <row r="84" spans="1:28" s="209" customFormat="1" ht="152.25" customHeight="1">
      <c r="A84" s="208"/>
      <c r="B84" s="207"/>
      <c r="C84" s="250" t="s">
        <v>310</v>
      </c>
      <c r="D84" s="250"/>
      <c r="E84" s="250"/>
      <c r="F84" s="250"/>
      <c r="G84" s="250"/>
      <c r="H84" s="250"/>
      <c r="I84" s="250"/>
      <c r="J84" s="250"/>
      <c r="K84" s="250"/>
      <c r="L84" s="250"/>
      <c r="M84" s="250"/>
      <c r="N84" s="250"/>
      <c r="O84" s="250"/>
      <c r="P84" s="250"/>
      <c r="Q84" s="206"/>
    </row>
    <row r="85" spans="1:28" s="206" customFormat="1" ht="174.75" customHeight="1">
      <c r="B85" s="207"/>
      <c r="C85" s="250" t="s">
        <v>311</v>
      </c>
      <c r="D85" s="250"/>
      <c r="E85" s="250"/>
      <c r="F85" s="250"/>
      <c r="G85" s="250"/>
      <c r="H85" s="250"/>
      <c r="I85" s="250"/>
      <c r="J85" s="250"/>
      <c r="K85" s="250"/>
      <c r="L85" s="250"/>
      <c r="M85" s="250"/>
      <c r="N85" s="250"/>
      <c r="O85" s="250"/>
      <c r="P85" s="250"/>
      <c r="Q85" s="212"/>
    </row>
    <row r="86" spans="1:28" s="206" customFormat="1" ht="125.25" customHeight="1">
      <c r="B86" s="207"/>
      <c r="C86" s="336" t="s">
        <v>312</v>
      </c>
      <c r="D86" s="336"/>
      <c r="E86" s="336"/>
      <c r="F86" s="336"/>
      <c r="G86" s="336"/>
      <c r="H86" s="336"/>
      <c r="I86" s="336"/>
      <c r="J86" s="336"/>
      <c r="K86" s="336"/>
      <c r="L86" s="336"/>
      <c r="M86" s="336"/>
      <c r="N86" s="336"/>
      <c r="O86" s="336"/>
      <c r="P86" s="336"/>
      <c r="Q86" s="212"/>
    </row>
    <row r="87" spans="1:28" s="206" customFormat="1" ht="320.25" customHeight="1">
      <c r="B87" s="207"/>
      <c r="C87" s="250" t="s">
        <v>313</v>
      </c>
      <c r="D87" s="250"/>
      <c r="E87" s="250"/>
      <c r="F87" s="250"/>
      <c r="G87" s="250"/>
      <c r="H87" s="250"/>
      <c r="I87" s="250"/>
      <c r="J87" s="250"/>
      <c r="K87" s="250"/>
      <c r="L87" s="250"/>
      <c r="M87" s="250"/>
      <c r="N87" s="250"/>
      <c r="O87" s="250"/>
      <c r="P87" s="250"/>
      <c r="Q87" s="212"/>
    </row>
    <row r="88" spans="1:28" s="206" customFormat="1" ht="274.5" customHeight="1">
      <c r="B88" s="207"/>
      <c r="C88" s="250" t="s">
        <v>395</v>
      </c>
      <c r="D88" s="250"/>
      <c r="E88" s="250"/>
      <c r="F88" s="250"/>
      <c r="G88" s="250"/>
      <c r="H88" s="250"/>
      <c r="I88" s="250"/>
      <c r="J88" s="250"/>
      <c r="K88" s="250"/>
      <c r="L88" s="250"/>
      <c r="M88" s="250"/>
      <c r="N88" s="250"/>
      <c r="O88" s="250"/>
      <c r="P88" s="250"/>
      <c r="Q88" s="212"/>
    </row>
    <row r="89" spans="1:28" s="159" customFormat="1" ht="84.75" customHeight="1">
      <c r="B89" s="200"/>
      <c r="C89" s="303"/>
      <c r="D89" s="303"/>
      <c r="E89" s="303"/>
      <c r="F89" s="303"/>
      <c r="G89" s="303"/>
      <c r="H89" s="370" t="s">
        <v>315</v>
      </c>
      <c r="I89" s="370"/>
      <c r="J89" s="370"/>
      <c r="K89" s="370"/>
      <c r="L89" s="370"/>
      <c r="M89" s="370"/>
      <c r="N89" s="370"/>
      <c r="O89" s="370"/>
      <c r="P89" s="370"/>
    </row>
    <row r="90" spans="1:28" ht="43.5" customHeight="1">
      <c r="B90" s="49"/>
      <c r="C90" s="452" t="s">
        <v>316</v>
      </c>
      <c r="D90" s="453"/>
      <c r="E90" s="453"/>
      <c r="F90" s="453"/>
      <c r="G90" s="225" t="str">
        <f>IF($K$5&lt;&gt;"",$K$5,"")</f>
        <v/>
      </c>
      <c r="H90" s="225"/>
      <c r="I90" s="225"/>
      <c r="J90" s="225"/>
      <c r="K90" s="225"/>
      <c r="L90" s="225"/>
      <c r="M90" s="225"/>
      <c r="N90" s="225"/>
      <c r="O90" s="225"/>
      <c r="P90" s="226"/>
      <c r="Q90" s="29"/>
    </row>
    <row r="91" spans="1:28">
      <c r="B91" s="49"/>
    </row>
    <row r="92" spans="1:28">
      <c r="B92" s="49"/>
      <c r="C92" s="251" t="s">
        <v>317</v>
      </c>
      <c r="D92" s="251"/>
      <c r="E92" s="251"/>
      <c r="F92" s="251"/>
      <c r="G92" s="251"/>
      <c r="H92" s="251"/>
      <c r="I92" s="251"/>
      <c r="J92" s="251"/>
      <c r="K92" s="251"/>
      <c r="L92" s="251"/>
      <c r="M92" s="251"/>
      <c r="N92" s="251"/>
      <c r="O92" s="251"/>
      <c r="P92" s="251"/>
    </row>
    <row r="93" spans="1:28" ht="42" customHeight="1">
      <c r="B93" s="49"/>
      <c r="C93" s="228" t="s">
        <v>318</v>
      </c>
      <c r="D93" s="228"/>
      <c r="E93" s="228"/>
      <c r="F93" s="228"/>
      <c r="G93" s="239"/>
      <c r="H93" s="239"/>
      <c r="I93" s="239"/>
    </row>
    <row r="94" spans="1:28">
      <c r="B94" s="49"/>
    </row>
    <row r="95" spans="1:28" s="159" customFormat="1" ht="58.5" customHeight="1">
      <c r="B95" s="200"/>
      <c r="C95" s="365" t="s">
        <v>319</v>
      </c>
      <c r="D95" s="365"/>
      <c r="E95" s="365"/>
      <c r="F95" s="365"/>
      <c r="G95" s="201"/>
      <c r="H95" s="201"/>
      <c r="I95" s="202"/>
      <c r="J95" s="202"/>
      <c r="K95" s="202"/>
      <c r="L95" s="202"/>
      <c r="M95" s="202"/>
      <c r="N95" s="202"/>
      <c r="O95" s="202"/>
      <c r="P95" s="202"/>
    </row>
    <row r="96" spans="1:28" s="159" customFormat="1" ht="44.25" customHeight="1">
      <c r="B96" s="200"/>
      <c r="C96" s="365" t="s">
        <v>320</v>
      </c>
      <c r="D96" s="365"/>
      <c r="E96" s="365"/>
      <c r="F96" s="365"/>
      <c r="G96" s="201"/>
      <c r="H96" s="201"/>
      <c r="I96" s="202"/>
      <c r="J96" s="202"/>
      <c r="K96" s="202"/>
      <c r="L96" s="202"/>
      <c r="M96" s="202"/>
      <c r="N96" s="202"/>
      <c r="O96" s="202"/>
      <c r="P96" s="202"/>
    </row>
    <row r="97" spans="2:17" ht="144" customHeight="1">
      <c r="H97" s="227" t="s">
        <v>321</v>
      </c>
      <c r="I97" s="227"/>
      <c r="J97" s="227"/>
      <c r="K97" s="227"/>
      <c r="L97" s="227"/>
      <c r="M97" s="74"/>
    </row>
    <row r="100" spans="2:17">
      <c r="B100" s="2"/>
      <c r="Q100" s="2"/>
    </row>
    <row r="101" spans="2:17">
      <c r="B101" s="3"/>
      <c r="Q101" s="3"/>
    </row>
    <row r="102" spans="2:17">
      <c r="B102" s="3"/>
      <c r="Q102" s="3"/>
    </row>
    <row r="103" spans="2:17">
      <c r="B103" s="3"/>
      <c r="Q103" s="3"/>
    </row>
  </sheetData>
  <sheetProtection algorithmName="SHA-512" hashValue="GgwBaF28FmhmfQzTTvVO33LOTDCf6UZHBSQKIkJVqB9cwClpWUTw5ifygEI8pfgu7VH8flF7bflFcAnhzZbz/A==" saltValue="Wf9LmjtOPVi7oZ6M7MVyGA==" spinCount="100000" sheet="1" objects="1" formatCells="0" formatColumns="0" formatRows="0" insertColumns="0" insertRows="0" insertHyperlinks="0" autoFilter="0"/>
  <autoFilter ref="L17:L35" xr:uid="{3F8CE114-C167-4976-B32A-F7B8B7415C84}"/>
  <mergeCells count="142">
    <mergeCell ref="D33:E33"/>
    <mergeCell ref="G33:K33"/>
    <mergeCell ref="D34:E34"/>
    <mergeCell ref="G34:K34"/>
    <mergeCell ref="D30:E30"/>
    <mergeCell ref="D27:E27"/>
    <mergeCell ref="G27:K27"/>
    <mergeCell ref="G26:K26"/>
    <mergeCell ref="D29:E29"/>
    <mergeCell ref="G29:K29"/>
    <mergeCell ref="D31:E31"/>
    <mergeCell ref="G31:K31"/>
    <mergeCell ref="D32:E32"/>
    <mergeCell ref="G32:K32"/>
    <mergeCell ref="A2:A3"/>
    <mergeCell ref="C3:F3"/>
    <mergeCell ref="G3:J3"/>
    <mergeCell ref="K3:M3"/>
    <mergeCell ref="N3:P3"/>
    <mergeCell ref="C7:P7"/>
    <mergeCell ref="K50:L50"/>
    <mergeCell ref="M50:N50"/>
    <mergeCell ref="I51:J51"/>
    <mergeCell ref="K51:L51"/>
    <mergeCell ref="M51:N51"/>
    <mergeCell ref="C12:P14"/>
    <mergeCell ref="D25:E25"/>
    <mergeCell ref="G47:H48"/>
    <mergeCell ref="D19:E19"/>
    <mergeCell ref="D23:E23"/>
    <mergeCell ref="G23:K23"/>
    <mergeCell ref="D21:E21"/>
    <mergeCell ref="G21:K21"/>
    <mergeCell ref="D22:E22"/>
    <mergeCell ref="G19:K19"/>
    <mergeCell ref="O5:P5"/>
    <mergeCell ref="C2:F2"/>
    <mergeCell ref="K2:M2"/>
    <mergeCell ref="N2:P2"/>
    <mergeCell ref="C5:J5"/>
    <mergeCell ref="AK8:AK9"/>
    <mergeCell ref="AL8:AL9"/>
    <mergeCell ref="AM8:AM9"/>
    <mergeCell ref="AF8:AH8"/>
    <mergeCell ref="AI8:AI9"/>
    <mergeCell ref="AD8:AD9"/>
    <mergeCell ref="G2:J2"/>
    <mergeCell ref="K5:M5"/>
    <mergeCell ref="C8:P9"/>
    <mergeCell ref="AO8:AO9"/>
    <mergeCell ref="AP8:AP9"/>
    <mergeCell ref="D28:E28"/>
    <mergeCell ref="M49:N49"/>
    <mergeCell ref="M48:N48"/>
    <mergeCell ref="C38:P38"/>
    <mergeCell ref="G49:G51"/>
    <mergeCell ref="I49:J49"/>
    <mergeCell ref="K49:L49"/>
    <mergeCell ref="I50:J50"/>
    <mergeCell ref="T16:T17"/>
    <mergeCell ref="U16:U17"/>
    <mergeCell ref="V16:V17"/>
    <mergeCell ref="W16:W17"/>
    <mergeCell ref="X16:X17"/>
    <mergeCell ref="Z16:Z17"/>
    <mergeCell ref="D20:E20"/>
    <mergeCell ref="G30:K30"/>
    <mergeCell ref="C10:P10"/>
    <mergeCell ref="G20:K20"/>
    <mergeCell ref="Y16:Y17"/>
    <mergeCell ref="C16:E17"/>
    <mergeCell ref="G25:K25"/>
    <mergeCell ref="D24:E24"/>
    <mergeCell ref="H97:L97"/>
    <mergeCell ref="AN8:AN9"/>
    <mergeCell ref="G52:M52"/>
    <mergeCell ref="G18:K18"/>
    <mergeCell ref="G28:K28"/>
    <mergeCell ref="AA16:AA17"/>
    <mergeCell ref="S16:S17"/>
    <mergeCell ref="G35:K35"/>
    <mergeCell ref="K48:L48"/>
    <mergeCell ref="C37:P37"/>
    <mergeCell ref="I47:N47"/>
    <mergeCell ref="I48:J48"/>
    <mergeCell ref="AB16:AB17"/>
    <mergeCell ref="F16:K17"/>
    <mergeCell ref="L16:N16"/>
    <mergeCell ref="O16:O17"/>
    <mergeCell ref="P16:P17"/>
    <mergeCell ref="D18:E18"/>
    <mergeCell ref="AJ8:AJ9"/>
    <mergeCell ref="C86:P86"/>
    <mergeCell ref="D35:E35"/>
    <mergeCell ref="G22:K22"/>
    <mergeCell ref="D26:E26"/>
    <mergeCell ref="G24:K24"/>
    <mergeCell ref="C53:P53"/>
    <mergeCell ref="C54:P58"/>
    <mergeCell ref="C68:P72"/>
    <mergeCell ref="C74:N74"/>
    <mergeCell ref="C75:P75"/>
    <mergeCell ref="C76:P76"/>
    <mergeCell ref="C77:P77"/>
    <mergeCell ref="C78:P78"/>
    <mergeCell ref="C79:P79"/>
    <mergeCell ref="C60:P60"/>
    <mergeCell ref="C61:P65"/>
    <mergeCell ref="C67:P67"/>
    <mergeCell ref="C90:F90"/>
    <mergeCell ref="G90:P90"/>
    <mergeCell ref="C93:F93"/>
    <mergeCell ref="G93:I93"/>
    <mergeCell ref="C95:F95"/>
    <mergeCell ref="C96:F96"/>
    <mergeCell ref="C80:P80"/>
    <mergeCell ref="C81:P81"/>
    <mergeCell ref="C82:P82"/>
    <mergeCell ref="C83:P83"/>
    <mergeCell ref="C84:P84"/>
    <mergeCell ref="C85:P85"/>
    <mergeCell ref="C87:P87"/>
    <mergeCell ref="C88:P88"/>
    <mergeCell ref="C92:P92"/>
    <mergeCell ref="C89:G89"/>
    <mergeCell ref="H89:K89"/>
    <mergeCell ref="L89:P89"/>
    <mergeCell ref="C43:E43"/>
    <mergeCell ref="F43:L43"/>
    <mergeCell ref="M43:P43"/>
    <mergeCell ref="C44:P44"/>
    <mergeCell ref="C45:P45"/>
    <mergeCell ref="C39:P39"/>
    <mergeCell ref="C40:E40"/>
    <mergeCell ref="F40:L40"/>
    <mergeCell ref="M40:P40"/>
    <mergeCell ref="C41:E41"/>
    <mergeCell ref="F41:L41"/>
    <mergeCell ref="M41:P41"/>
    <mergeCell ref="C42:E42"/>
    <mergeCell ref="F42:L42"/>
    <mergeCell ref="M42:P42"/>
  </mergeCells>
  <conditionalFormatting sqref="A80:A81">
    <cfRule type="cellIs" dxfId="8" priority="1" operator="equal">
      <formula>"Obs"</formula>
    </cfRule>
  </conditionalFormatting>
  <conditionalFormatting sqref="I49:I51">
    <cfRule type="cellIs" dxfId="7" priority="8" operator="equal">
      <formula>" "</formula>
    </cfRule>
  </conditionalFormatting>
  <conditionalFormatting sqref="K49:K51 M49:M51">
    <cfRule type="cellIs" dxfId="6" priority="7" operator="equal">
      <formula>" "</formula>
    </cfRule>
  </conditionalFormatting>
  <dataValidations count="7">
    <dataValidation type="date" allowBlank="1" showInputMessage="1" showErrorMessage="1" error="Insira uma data válida." sqref="O5:P5" xr:uid="{DB3DB4E0-2212-48A3-B6DD-93553735418F}">
      <formula1>36526</formula1>
      <formula2>54789</formula2>
    </dataValidation>
    <dataValidation type="decimal" allowBlank="1" showInputMessage="1" showErrorMessage="1" error="Apenas número." sqref="AE3" xr:uid="{A2CCE49C-C6BA-4B5C-BFFB-A343D7020B28}">
      <formula1>0</formula1>
      <formula2>1000000000</formula2>
    </dataValidation>
    <dataValidation type="list" allowBlank="1" showInputMessage="1" showErrorMessage="1" error="Selecionar um órgão ou uma entidade da lista." sqref="G93:I93" xr:uid="{8333CC3C-19AA-4C2F-B4E1-AB6EDD3F1F52}">
      <formula1>"CGM,SEPLAG,SEMUG,SMA,SECONSER,SMCTI,SMDC,SME,SMF,SMHRF,SECLIMA,SMU,SAE,SMDCG,SMARHS,SEMPAS,PGM,SMASES,SMC,SMAC,SMEL,SEOP,SMO,NITPREV,EMUSA,FeSaúde,FAN,FMS,NELTUR,NITTRANS,CLIN,FME,SEXEC"</formula1>
    </dataValidation>
    <dataValidation type="list" allowBlank="1" showInputMessage="1" showErrorMessage="1" sqref="M18:N28 L29:N35" xr:uid="{388443FC-D42B-4989-84F3-29981A93E719}">
      <formula1>"X,x"</formula1>
    </dataValidation>
    <dataValidation type="list" allowBlank="1" showInputMessage="1" showErrorMessage="1" sqref="L18:L28" xr:uid="{CDC0DE93-7748-4F5D-8343-EF4322DABC19}">
      <formula1>"ocultar"</formula1>
    </dataValidation>
    <dataValidation type="list" allowBlank="1" showInputMessage="1" showErrorMessage="1" error="Selecionar o órgão/entidade da lista. Se estiver faltando, solicitar acréscimo na lista." sqref="G93:I93" xr:uid="{F4CCB396-B0DE-4459-983B-47D78AEC2749}">
      <formula1>"CGM,SEPLAG,SMA,SECONSER,SMCTI,SMDC,SME,SMF,SMHRF,SECLIMA,SMU,SAE,SMDCG,SMARHS,SEMPAS,PGM,SMASES,SMC,SMAC,SMEL,SEOP,SMO,NITPREV,EMUSA,FeSaúde,FAN,FMS,NELTUR,NITTRANS,CLIN,FME,SEXEC"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989B52D3-29F5-4B84-B552-804990110A42}">
      <formula1>"Sim"</formula1>
    </dataValidation>
  </dataValidations>
  <printOptions horizontalCentered="1"/>
  <pageMargins left="0.31496062992125984" right="0.31496062992125984" top="0.23622047244094491" bottom="0.23622047244094491" header="0.31496062992125984" footer="0.31496062992125984"/>
  <pageSetup paperSize="9" scale="55" fitToHeight="0" orientation="portrait" r:id="rId1"/>
  <rowBreaks count="1" manualBreakCount="1">
    <brk id="35" max="16383"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34998626667073579"/>
    <pageSetUpPr fitToPage="1"/>
  </sheetPr>
  <dimension ref="A1:AP98"/>
  <sheetViews>
    <sheetView showGridLines="0" zoomScale="60" zoomScaleNormal="60" workbookViewId="0"/>
  </sheetViews>
  <sheetFormatPr defaultColWidth="9.140625" defaultRowHeight="23.25"/>
  <cols>
    <col min="1" max="1" width="8.85546875" style="1" customWidth="1"/>
    <col min="2" max="2" width="13.42578125" style="1" customWidth="1"/>
    <col min="3" max="3" width="5.7109375" style="49" customWidth="1"/>
    <col min="4" max="4" width="9.42578125" style="49" customWidth="1"/>
    <col min="5" max="5" width="7" style="49" customWidth="1"/>
    <col min="6" max="6" width="8.85546875" style="49" customWidth="1"/>
    <col min="7" max="11" width="12.7109375" style="49" customWidth="1"/>
    <col min="12" max="12" width="10.85546875" style="49" customWidth="1"/>
    <col min="13" max="13" width="12.7109375" style="49" customWidth="1"/>
    <col min="14" max="14" width="9.85546875" style="49" customWidth="1"/>
    <col min="15" max="15" width="12.7109375" style="49" customWidth="1"/>
    <col min="16" max="16" width="9.7109375" style="49" customWidth="1"/>
    <col min="17" max="17" width="8" style="1" customWidth="1"/>
    <col min="18" max="18" width="9.140625" style="1" hidden="1" customWidth="1"/>
    <col min="19" max="27" width="3.85546875" style="1" hidden="1" customWidth="1"/>
    <col min="28" max="28" width="13.140625" style="1" hidden="1" customWidth="1"/>
    <col min="29" max="29" width="9.140625" style="1" customWidth="1"/>
    <col min="30" max="30" width="28.7109375" style="1" customWidth="1"/>
    <col min="31" max="31" width="34.85546875" style="1" customWidth="1"/>
    <col min="32" max="32" width="29.7109375" style="1" customWidth="1"/>
    <col min="33" max="33" width="17.140625" style="1" customWidth="1"/>
    <col min="34" max="16384" width="9.140625" style="1"/>
  </cols>
  <sheetData>
    <row r="1" spans="1:42" s="4" customFormat="1" ht="81" customHeight="1" thickBot="1">
      <c r="C1" s="83"/>
      <c r="D1" s="83"/>
      <c r="E1" s="83"/>
      <c r="F1" s="83"/>
      <c r="G1" s="83"/>
      <c r="H1" s="83"/>
      <c r="I1" s="83"/>
      <c r="J1" s="83"/>
      <c r="K1" s="83"/>
      <c r="L1" s="83"/>
      <c r="M1" s="83"/>
      <c r="N1" s="83"/>
      <c r="O1" s="83"/>
      <c r="P1" s="83"/>
      <c r="AD1" s="193" t="s">
        <v>0</v>
      </c>
      <c r="AE1" s="182"/>
      <c r="AH1" s="34"/>
      <c r="AI1" s="34"/>
    </row>
    <row r="2" spans="1:42" s="18" customFormat="1" ht="1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1.25" customHeight="1">
      <c r="B5" s="20"/>
      <c r="C5" s="307" t="s">
        <v>9</v>
      </c>
      <c r="D5" s="307"/>
      <c r="E5" s="307"/>
      <c r="F5" s="307"/>
      <c r="G5" s="307"/>
      <c r="H5" s="307"/>
      <c r="I5" s="307"/>
      <c r="J5" s="307"/>
      <c r="K5" s="321"/>
      <c r="L5" s="321"/>
      <c r="M5" s="321"/>
      <c r="N5" s="130"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3.25" customHeight="1" thickBot="1">
      <c r="B7" s="21"/>
      <c r="C7" s="328" t="s">
        <v>11</v>
      </c>
      <c r="D7" s="329"/>
      <c r="E7" s="329"/>
      <c r="F7" s="329"/>
      <c r="G7" s="329"/>
      <c r="H7" s="329"/>
      <c r="I7" s="329"/>
      <c r="J7" s="329"/>
      <c r="K7" s="329"/>
      <c r="L7" s="329"/>
      <c r="M7" s="329"/>
      <c r="N7" s="329"/>
      <c r="O7" s="329"/>
      <c r="P7" s="330"/>
      <c r="Q7" s="21"/>
      <c r="R7" s="21"/>
      <c r="AD7" s="3"/>
      <c r="AE7" s="13"/>
      <c r="AF7" s="2" t="s">
        <v>12</v>
      </c>
      <c r="AG7" s="2"/>
      <c r="AH7" s="2"/>
      <c r="AI7" s="3"/>
      <c r="AJ7" s="3"/>
      <c r="AK7" s="3"/>
      <c r="AL7" s="3"/>
      <c r="AM7" s="3"/>
      <c r="AN7" s="3"/>
      <c r="AO7" s="3"/>
      <c r="AP7" s="3"/>
    </row>
    <row r="8" spans="1:42" s="5" customFormat="1" ht="55.5" customHeight="1">
      <c r="B8" s="21"/>
      <c r="C8" s="311"/>
      <c r="D8" s="312"/>
      <c r="E8" s="312"/>
      <c r="F8" s="312"/>
      <c r="G8" s="312"/>
      <c r="H8" s="312"/>
      <c r="I8" s="312"/>
      <c r="J8" s="312"/>
      <c r="K8" s="312"/>
      <c r="L8" s="312"/>
      <c r="M8" s="312"/>
      <c r="N8" s="312"/>
      <c r="O8" s="312"/>
      <c r="P8" s="313"/>
      <c r="Q8" s="21"/>
      <c r="R8" s="21"/>
      <c r="AD8" s="386" t="s">
        <v>2</v>
      </c>
      <c r="AE8" s="13"/>
      <c r="AF8" s="385" t="s">
        <v>13</v>
      </c>
      <c r="AG8" s="381"/>
      <c r="AH8" s="381"/>
      <c r="AI8" s="381" t="s">
        <v>14</v>
      </c>
      <c r="AJ8" s="388" t="s">
        <v>7</v>
      </c>
      <c r="AK8" s="388" t="s">
        <v>15</v>
      </c>
      <c r="AL8" s="388" t="s">
        <v>16</v>
      </c>
      <c r="AM8" s="381" t="s">
        <v>17</v>
      </c>
      <c r="AN8" s="381" t="s">
        <v>18</v>
      </c>
      <c r="AO8" s="381" t="s">
        <v>19</v>
      </c>
      <c r="AP8" s="383" t="s">
        <v>8</v>
      </c>
    </row>
    <row r="9" spans="1:42" s="5" customFormat="1" ht="90.75" customHeight="1" thickBot="1">
      <c r="B9" s="21"/>
      <c r="C9" s="314"/>
      <c r="D9" s="315"/>
      <c r="E9" s="315"/>
      <c r="F9" s="315"/>
      <c r="G9" s="315"/>
      <c r="H9" s="315"/>
      <c r="I9" s="315"/>
      <c r="J9" s="315"/>
      <c r="K9" s="315"/>
      <c r="L9" s="315"/>
      <c r="M9" s="315"/>
      <c r="N9" s="315"/>
      <c r="O9" s="315"/>
      <c r="P9" s="316"/>
      <c r="Q9" s="21"/>
      <c r="R9" s="21"/>
      <c r="AD9" s="387"/>
      <c r="AE9" s="13"/>
      <c r="AF9" s="147" t="s">
        <v>20</v>
      </c>
      <c r="AG9" s="158" t="s">
        <v>21</v>
      </c>
      <c r="AH9" s="158" t="s">
        <v>22</v>
      </c>
      <c r="AI9" s="382"/>
      <c r="AJ9" s="389"/>
      <c r="AK9" s="389"/>
      <c r="AL9" s="389"/>
      <c r="AM9" s="382"/>
      <c r="AN9" s="382"/>
      <c r="AO9" s="382"/>
      <c r="AP9" s="384"/>
    </row>
    <row r="10" spans="1:42" s="5" customFormat="1" ht="40.5" customHeight="1">
      <c r="B10" s="21"/>
      <c r="C10" s="292" t="s">
        <v>24</v>
      </c>
      <c r="D10" s="292"/>
      <c r="E10" s="292"/>
      <c r="F10" s="292"/>
      <c r="G10" s="292"/>
      <c r="H10" s="292"/>
      <c r="I10" s="292"/>
      <c r="J10" s="292"/>
      <c r="K10" s="292"/>
      <c r="L10" s="292"/>
      <c r="M10" s="292"/>
      <c r="N10" s="292"/>
      <c r="O10" s="292"/>
      <c r="P10" s="292"/>
      <c r="Q10" s="21"/>
      <c r="R10" s="21"/>
      <c r="AD10" s="151" t="str">
        <f>IF(C3="","",C3)</f>
        <v/>
      </c>
      <c r="AE10" s="13"/>
      <c r="AF10" s="151" t="str">
        <f>IF(K5="","",K5)</f>
        <v/>
      </c>
      <c r="AG10" s="151" t="str">
        <f>IF(O5="","",YEAR(O5))</f>
        <v/>
      </c>
      <c r="AH10" s="151" t="str">
        <f>IF(AD3="Sim","NT de Retorno","")</f>
        <v/>
      </c>
      <c r="AI10" s="151" t="str">
        <f>IF(G85="","",G85)</f>
        <v/>
      </c>
      <c r="AJ10" s="152" t="str">
        <f>IF(AE3="","",AE3)</f>
        <v/>
      </c>
      <c r="AK10" s="152"/>
      <c r="AL10" s="152"/>
      <c r="AM10" s="152" t="str">
        <f>_xlfn.CONCAT(AB18:AB30)</f>
        <v/>
      </c>
      <c r="AN10" s="153" t="str">
        <f>IF(C8="","",C8)</f>
        <v/>
      </c>
      <c r="AO10" s="151" t="s">
        <v>1201</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13"/>
    </row>
    <row r="12" spans="1:42" s="5" customFormat="1" ht="16.5" customHeight="1" thickTop="1">
      <c r="A12" s="18"/>
      <c r="B12" s="21"/>
      <c r="C12" s="438" t="s">
        <v>1202</v>
      </c>
      <c r="D12" s="438"/>
      <c r="E12" s="438"/>
      <c r="F12" s="438"/>
      <c r="G12" s="438"/>
      <c r="H12" s="438"/>
      <c r="I12" s="438"/>
      <c r="J12" s="438"/>
      <c r="K12" s="438"/>
      <c r="L12" s="438"/>
      <c r="M12" s="438"/>
      <c r="N12" s="438"/>
      <c r="O12" s="438"/>
      <c r="P12" s="438"/>
      <c r="Q12" s="21"/>
      <c r="AE12" s="13"/>
    </row>
    <row r="13" spans="1:42" s="5" customFormat="1" ht="16.5" customHeight="1">
      <c r="A13" s="18"/>
      <c r="B13" s="21"/>
      <c r="C13" s="439"/>
      <c r="D13" s="439"/>
      <c r="E13" s="439"/>
      <c r="F13" s="439"/>
      <c r="G13" s="439"/>
      <c r="H13" s="439"/>
      <c r="I13" s="439"/>
      <c r="J13" s="439"/>
      <c r="K13" s="439"/>
      <c r="L13" s="439"/>
      <c r="M13" s="439"/>
      <c r="N13" s="439"/>
      <c r="O13" s="439"/>
      <c r="P13" s="439"/>
      <c r="Q13" s="21"/>
      <c r="AE13" s="13"/>
    </row>
    <row r="14" spans="1:42" s="4" customFormat="1" ht="16.5" customHeight="1">
      <c r="C14" s="439"/>
      <c r="D14" s="439"/>
      <c r="E14" s="439"/>
      <c r="F14" s="439"/>
      <c r="G14" s="439"/>
      <c r="H14" s="439"/>
      <c r="I14" s="439"/>
      <c r="J14" s="439"/>
      <c r="K14" s="439"/>
      <c r="L14" s="439"/>
      <c r="M14" s="439"/>
      <c r="N14" s="439"/>
      <c r="O14" s="439"/>
      <c r="P14" s="439"/>
    </row>
    <row r="15" spans="1:42" s="4" customFormat="1" ht="6" customHeight="1" thickBot="1">
      <c r="C15" s="96"/>
      <c r="D15" s="96"/>
      <c r="E15" s="96"/>
      <c r="F15" s="96"/>
      <c r="G15" s="96"/>
      <c r="H15" s="96"/>
      <c r="I15" s="96"/>
      <c r="J15" s="96"/>
      <c r="K15" s="96"/>
      <c r="L15" s="96"/>
      <c r="M15" s="96"/>
      <c r="N15" s="96"/>
      <c r="O15" s="96"/>
      <c r="P15" s="97"/>
    </row>
    <row r="16" spans="1:42" s="4" customFormat="1" ht="27" customHeight="1">
      <c r="C16" s="442" t="s">
        <v>26</v>
      </c>
      <c r="D16" s="443"/>
      <c r="E16" s="444"/>
      <c r="F16" s="445" t="s">
        <v>324</v>
      </c>
      <c r="G16" s="446"/>
      <c r="H16" s="446"/>
      <c r="I16" s="446"/>
      <c r="J16" s="446"/>
      <c r="K16" s="447"/>
      <c r="L16" s="543" t="s">
        <v>28</v>
      </c>
      <c r="M16" s="544"/>
      <c r="N16" s="545"/>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2:28" s="4" customFormat="1" ht="18.75"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2:28" ht="38.25" customHeight="1">
      <c r="C18" s="32">
        <v>21</v>
      </c>
      <c r="D18" s="223" t="s">
        <v>45</v>
      </c>
      <c r="E18" s="224"/>
      <c r="F18" s="32" t="s">
        <v>1203</v>
      </c>
      <c r="G18" s="220" t="s">
        <v>1204</v>
      </c>
      <c r="H18" s="221"/>
      <c r="I18" s="221"/>
      <c r="J18" s="221"/>
      <c r="K18" s="222"/>
      <c r="L18" s="62"/>
      <c r="M18" s="62"/>
      <c r="N18" s="62"/>
      <c r="O18" s="63">
        <v>3</v>
      </c>
      <c r="P18" s="63">
        <v>2</v>
      </c>
      <c r="S18" s="1">
        <f>IF(AND(OR($M18="x",$N18="x"),$O18=1,$P18=3),1,0)</f>
        <v>0</v>
      </c>
      <c r="T18" s="1">
        <f t="shared" ref="T18:T29" si="0">IF(AND(OR($M18="x",$N18="x"),$O18=2,$P18=3),1,0)</f>
        <v>0</v>
      </c>
      <c r="U18" s="1">
        <f t="shared" ref="U18:U29" si="1">IF(AND(OR($M18="x",$N18="x"),$O18=3,$P18=3),1,0)</f>
        <v>0</v>
      </c>
      <c r="V18" s="1">
        <f t="shared" ref="V18:V29" si="2">IF(AND(OR($M18="x",$N18="x"),$O18=1,$P18=2),1,0)</f>
        <v>0</v>
      </c>
      <c r="W18" s="1">
        <f t="shared" ref="W18:W29" si="3">IF(AND(OR($M18="x",$N18="x"),$O18=2,$P18=2),1,0)</f>
        <v>0</v>
      </c>
      <c r="X18" s="1">
        <f t="shared" ref="X18:X29" si="4">IF(AND(OR($M18="x",$N18="x"),$O18=3,$P18=2),1,0)</f>
        <v>0</v>
      </c>
      <c r="Y18" s="1">
        <f t="shared" ref="Y18:Y29" si="5">IF(AND(OR($M18="x",$N18="x"),$O18=1,$P18=1),1,0)</f>
        <v>0</v>
      </c>
      <c r="Z18" s="1">
        <f t="shared" ref="Z18:Z29" si="6">IF(AND(OR($M18="x",$N18="x"),$O18=2,$P18=1),1,0)</f>
        <v>0</v>
      </c>
      <c r="AA18" s="1">
        <f t="shared" ref="AA18:AA29" si="7">IF(AND(OR($M18="x",$N18="x"),$O18=3,$P18=1),1,0)</f>
        <v>0</v>
      </c>
      <c r="AB18" s="1" t="str">
        <f>IF(OR(M18="X",N18="X"),_xlfn.CONCAT(F18,";"),"")</f>
        <v/>
      </c>
    </row>
    <row r="19" spans="2:28" ht="40.5" customHeight="1">
      <c r="C19" s="32">
        <v>21</v>
      </c>
      <c r="D19" s="223" t="s">
        <v>45</v>
      </c>
      <c r="E19" s="224"/>
      <c r="F19" s="32" t="s">
        <v>1205</v>
      </c>
      <c r="G19" s="220" t="s">
        <v>1206</v>
      </c>
      <c r="H19" s="221"/>
      <c r="I19" s="221"/>
      <c r="J19" s="221"/>
      <c r="K19" s="222"/>
      <c r="L19" s="62"/>
      <c r="M19" s="62"/>
      <c r="N19" s="62"/>
      <c r="O19" s="63">
        <v>3</v>
      </c>
      <c r="P19" s="63">
        <v>2</v>
      </c>
      <c r="S19" s="1">
        <f t="shared" ref="S19:S29" si="8">IF(AND(OR($M19="x",$N19="x"),$O19=1,$P19=3),1,0)</f>
        <v>0</v>
      </c>
      <c r="T19" s="1">
        <f t="shared" si="0"/>
        <v>0</v>
      </c>
      <c r="U19" s="1">
        <f t="shared" si="1"/>
        <v>0</v>
      </c>
      <c r="V19" s="1">
        <f t="shared" si="2"/>
        <v>0</v>
      </c>
      <c r="W19" s="1">
        <f t="shared" si="3"/>
        <v>0</v>
      </c>
      <c r="X19" s="1">
        <f t="shared" si="4"/>
        <v>0</v>
      </c>
      <c r="Y19" s="1">
        <f t="shared" si="5"/>
        <v>0</v>
      </c>
      <c r="Z19" s="1">
        <f t="shared" si="6"/>
        <v>0</v>
      </c>
      <c r="AA19" s="1">
        <f t="shared" si="7"/>
        <v>0</v>
      </c>
      <c r="AB19" s="1" t="str">
        <f t="shared" ref="AB19:AB23" si="9">IF(OR(M19="X",N19="X"),_xlfn.CONCAT(F19,";"),"")</f>
        <v/>
      </c>
    </row>
    <row r="20" spans="2:28" ht="102.75" customHeight="1">
      <c r="C20" s="32">
        <v>21</v>
      </c>
      <c r="D20" s="223" t="s">
        <v>45</v>
      </c>
      <c r="E20" s="224"/>
      <c r="F20" s="32" t="s">
        <v>1207</v>
      </c>
      <c r="G20" s="220" t="s">
        <v>1208</v>
      </c>
      <c r="H20" s="221"/>
      <c r="I20" s="221"/>
      <c r="J20" s="221"/>
      <c r="K20" s="222"/>
      <c r="L20" s="62"/>
      <c r="M20" s="62"/>
      <c r="N20" s="62"/>
      <c r="O20" s="63">
        <v>3</v>
      </c>
      <c r="P20" s="63">
        <v>2</v>
      </c>
      <c r="S20" s="1">
        <f>IF(AND(OR($M20="x",$N20="x"),$O20=1,$P20=3),1,0)</f>
        <v>0</v>
      </c>
      <c r="T20" s="1">
        <f t="shared" si="0"/>
        <v>0</v>
      </c>
      <c r="U20" s="1">
        <f t="shared" si="1"/>
        <v>0</v>
      </c>
      <c r="V20" s="1">
        <f t="shared" si="2"/>
        <v>0</v>
      </c>
      <c r="W20" s="1">
        <f t="shared" si="3"/>
        <v>0</v>
      </c>
      <c r="X20" s="1">
        <f t="shared" si="4"/>
        <v>0</v>
      </c>
      <c r="Y20" s="1">
        <f t="shared" si="5"/>
        <v>0</v>
      </c>
      <c r="Z20" s="1">
        <f t="shared" si="6"/>
        <v>0</v>
      </c>
      <c r="AA20" s="1">
        <f t="shared" si="7"/>
        <v>0</v>
      </c>
      <c r="AB20" s="1" t="str">
        <f t="shared" si="9"/>
        <v/>
      </c>
    </row>
    <row r="21" spans="2:28" ht="36" customHeight="1">
      <c r="C21" s="32">
        <v>21</v>
      </c>
      <c r="D21" s="223" t="s">
        <v>45</v>
      </c>
      <c r="E21" s="224"/>
      <c r="F21" s="32" t="s">
        <v>1209</v>
      </c>
      <c r="G21" s="220" t="s">
        <v>1210</v>
      </c>
      <c r="H21" s="221"/>
      <c r="I21" s="221"/>
      <c r="J21" s="221"/>
      <c r="K21" s="222"/>
      <c r="L21" s="62"/>
      <c r="M21" s="62"/>
      <c r="N21" s="62"/>
      <c r="O21" s="63">
        <v>3</v>
      </c>
      <c r="P21" s="63">
        <v>2</v>
      </c>
      <c r="S21" s="1">
        <f t="shared" si="8"/>
        <v>0</v>
      </c>
      <c r="T21" s="1">
        <f t="shared" si="0"/>
        <v>0</v>
      </c>
      <c r="U21" s="1">
        <f t="shared" si="1"/>
        <v>0</v>
      </c>
      <c r="V21" s="1">
        <f t="shared" si="2"/>
        <v>0</v>
      </c>
      <c r="W21" s="1">
        <f t="shared" si="3"/>
        <v>0</v>
      </c>
      <c r="X21" s="1">
        <f t="shared" si="4"/>
        <v>0</v>
      </c>
      <c r="Y21" s="1">
        <f t="shared" si="5"/>
        <v>0</v>
      </c>
      <c r="Z21" s="1">
        <f t="shared" si="6"/>
        <v>0</v>
      </c>
      <c r="AA21" s="1">
        <f t="shared" si="7"/>
        <v>0</v>
      </c>
      <c r="AB21" s="1" t="str">
        <f t="shared" si="9"/>
        <v/>
      </c>
    </row>
    <row r="22" spans="2:28" ht="50.25" customHeight="1">
      <c r="C22" s="32">
        <v>21</v>
      </c>
      <c r="D22" s="223" t="s">
        <v>45</v>
      </c>
      <c r="E22" s="224"/>
      <c r="F22" s="32" t="s">
        <v>1211</v>
      </c>
      <c r="G22" s="220" t="s">
        <v>1212</v>
      </c>
      <c r="H22" s="221"/>
      <c r="I22" s="221"/>
      <c r="J22" s="221"/>
      <c r="K22" s="222"/>
      <c r="L22" s="62"/>
      <c r="M22" s="62"/>
      <c r="N22" s="62"/>
      <c r="O22" s="63">
        <v>3</v>
      </c>
      <c r="P22" s="63">
        <v>2</v>
      </c>
      <c r="S22" s="1">
        <f>IF(AND(OR($M22="x",$N22="x"),$O22=1,$P22=3),1,0)</f>
        <v>0</v>
      </c>
      <c r="T22" s="1">
        <f t="shared" si="0"/>
        <v>0</v>
      </c>
      <c r="U22" s="1">
        <f t="shared" si="1"/>
        <v>0</v>
      </c>
      <c r="V22" s="1">
        <f t="shared" si="2"/>
        <v>0</v>
      </c>
      <c r="W22" s="1">
        <f t="shared" si="3"/>
        <v>0</v>
      </c>
      <c r="X22" s="1">
        <f t="shared" si="4"/>
        <v>0</v>
      </c>
      <c r="Y22" s="1">
        <f t="shared" si="5"/>
        <v>0</v>
      </c>
      <c r="Z22" s="1">
        <f t="shared" si="6"/>
        <v>0</v>
      </c>
      <c r="AA22" s="1">
        <f t="shared" si="7"/>
        <v>0</v>
      </c>
      <c r="AB22" s="1" t="str">
        <f t="shared" si="9"/>
        <v/>
      </c>
    </row>
    <row r="23" spans="2:28" ht="34.5" customHeight="1">
      <c r="C23" s="32">
        <v>21</v>
      </c>
      <c r="D23" s="223" t="s">
        <v>45</v>
      </c>
      <c r="E23" s="224"/>
      <c r="F23" s="32" t="s">
        <v>1213</v>
      </c>
      <c r="G23" s="220" t="s">
        <v>1214</v>
      </c>
      <c r="H23" s="221"/>
      <c r="I23" s="221"/>
      <c r="J23" s="221"/>
      <c r="K23" s="222"/>
      <c r="L23" s="62"/>
      <c r="M23" s="62"/>
      <c r="N23" s="62"/>
      <c r="O23" s="63">
        <v>3</v>
      </c>
      <c r="P23" s="63">
        <v>2</v>
      </c>
      <c r="S23" s="1">
        <f t="shared" si="8"/>
        <v>0</v>
      </c>
      <c r="T23" s="1">
        <f t="shared" si="0"/>
        <v>0</v>
      </c>
      <c r="U23" s="1">
        <f t="shared" si="1"/>
        <v>0</v>
      </c>
      <c r="V23" s="1">
        <f t="shared" si="2"/>
        <v>0</v>
      </c>
      <c r="W23" s="1">
        <f t="shared" si="3"/>
        <v>0</v>
      </c>
      <c r="X23" s="1">
        <f t="shared" si="4"/>
        <v>0</v>
      </c>
      <c r="Y23" s="1">
        <f t="shared" si="5"/>
        <v>0</v>
      </c>
      <c r="Z23" s="1">
        <f t="shared" si="6"/>
        <v>0</v>
      </c>
      <c r="AA23" s="1">
        <f t="shared" si="7"/>
        <v>0</v>
      </c>
      <c r="AB23" s="1" t="str">
        <f t="shared" si="9"/>
        <v/>
      </c>
    </row>
    <row r="24" spans="2:28" ht="92.25" customHeight="1">
      <c r="C24" s="32">
        <v>21</v>
      </c>
      <c r="D24" s="223" t="s">
        <v>45</v>
      </c>
      <c r="E24" s="224"/>
      <c r="F24" s="32" t="s">
        <v>1215</v>
      </c>
      <c r="G24" s="220" t="s">
        <v>1216</v>
      </c>
      <c r="H24" s="221"/>
      <c r="I24" s="221"/>
      <c r="J24" s="221"/>
      <c r="K24" s="222"/>
      <c r="L24" s="62"/>
      <c r="M24" s="62"/>
      <c r="N24" s="62"/>
      <c r="O24" s="63">
        <v>3</v>
      </c>
      <c r="P24" s="63">
        <v>2</v>
      </c>
      <c r="S24" s="1">
        <f t="shared" si="8"/>
        <v>0</v>
      </c>
      <c r="T24" s="1">
        <f t="shared" si="0"/>
        <v>0</v>
      </c>
      <c r="U24" s="1">
        <f t="shared" si="1"/>
        <v>0</v>
      </c>
      <c r="V24" s="1">
        <f t="shared" si="2"/>
        <v>0</v>
      </c>
      <c r="W24" s="1">
        <f t="shared" si="3"/>
        <v>0</v>
      </c>
      <c r="X24" s="1">
        <f t="shared" si="4"/>
        <v>0</v>
      </c>
      <c r="Y24" s="1">
        <f t="shared" si="5"/>
        <v>0</v>
      </c>
      <c r="Z24" s="1">
        <f t="shared" si="6"/>
        <v>0</v>
      </c>
      <c r="AA24" s="1">
        <f t="shared" si="7"/>
        <v>0</v>
      </c>
      <c r="AB24" s="1" t="str">
        <f t="shared" ref="AB24:AB30" si="10">IF(OR(M24="X",N24="X"),_xlfn.CONCAT(F24,";"),"")</f>
        <v/>
      </c>
    </row>
    <row r="25" spans="2:28" ht="207.75" customHeight="1">
      <c r="C25" s="131" t="s">
        <v>178</v>
      </c>
      <c r="D25" s="286" t="s">
        <v>179</v>
      </c>
      <c r="E25" s="286"/>
      <c r="F25" s="131" t="s">
        <v>180</v>
      </c>
      <c r="G25" s="282" t="s">
        <v>181</v>
      </c>
      <c r="H25" s="283"/>
      <c r="I25" s="283"/>
      <c r="J25" s="283"/>
      <c r="K25" s="284"/>
      <c r="L25" s="62"/>
      <c r="M25" s="62"/>
      <c r="N25" s="62"/>
      <c r="O25" s="63">
        <v>1</v>
      </c>
      <c r="P25" s="63">
        <v>2</v>
      </c>
      <c r="S25" s="1">
        <f t="shared" si="8"/>
        <v>0</v>
      </c>
      <c r="T25" s="1">
        <f t="shared" si="0"/>
        <v>0</v>
      </c>
      <c r="U25" s="1">
        <f t="shared" si="1"/>
        <v>0</v>
      </c>
      <c r="V25" s="1">
        <f t="shared" si="2"/>
        <v>0</v>
      </c>
      <c r="W25" s="1">
        <f t="shared" si="3"/>
        <v>0</v>
      </c>
      <c r="X25" s="1">
        <f t="shared" si="4"/>
        <v>0</v>
      </c>
      <c r="Y25" s="1">
        <f t="shared" si="5"/>
        <v>0</v>
      </c>
      <c r="Z25" s="1">
        <f t="shared" si="6"/>
        <v>0</v>
      </c>
      <c r="AA25" s="1">
        <f t="shared" si="7"/>
        <v>0</v>
      </c>
      <c r="AB25" s="1" t="str">
        <f t="shared" si="10"/>
        <v/>
      </c>
    </row>
    <row r="26" spans="2:28" ht="199.5" customHeight="1">
      <c r="C26" s="131" t="s">
        <v>178</v>
      </c>
      <c r="D26" s="286" t="s">
        <v>179</v>
      </c>
      <c r="E26" s="286"/>
      <c r="F26" s="131" t="s">
        <v>182</v>
      </c>
      <c r="G26" s="282" t="s">
        <v>183</v>
      </c>
      <c r="H26" s="283"/>
      <c r="I26" s="283"/>
      <c r="J26" s="283"/>
      <c r="K26" s="284"/>
      <c r="L26" s="62"/>
      <c r="M26" s="62"/>
      <c r="N26" s="62"/>
      <c r="O26" s="63">
        <v>2</v>
      </c>
      <c r="P26" s="63">
        <v>3</v>
      </c>
      <c r="S26" s="1">
        <f t="shared" si="8"/>
        <v>0</v>
      </c>
      <c r="T26" s="1">
        <f t="shared" si="0"/>
        <v>0</v>
      </c>
      <c r="U26" s="1">
        <f t="shared" si="1"/>
        <v>0</v>
      </c>
      <c r="V26" s="1">
        <f t="shared" si="2"/>
        <v>0</v>
      </c>
      <c r="W26" s="1">
        <f t="shared" si="3"/>
        <v>0</v>
      </c>
      <c r="X26" s="1">
        <f t="shared" si="4"/>
        <v>0</v>
      </c>
      <c r="Y26" s="1">
        <f t="shared" si="5"/>
        <v>0</v>
      </c>
      <c r="Z26" s="1">
        <f t="shared" si="6"/>
        <v>0</v>
      </c>
      <c r="AA26" s="1">
        <f t="shared" si="7"/>
        <v>0</v>
      </c>
      <c r="AB26" s="1" t="str">
        <f t="shared" ref="AB26" si="11">IF(OR(M26="X",N26="X"),_xlfn.CONCAT(F26,";"),"")</f>
        <v/>
      </c>
    </row>
    <row r="27" spans="2:28" ht="104.25" customHeight="1">
      <c r="C27" s="45" t="s">
        <v>184</v>
      </c>
      <c r="D27" s="223" t="s">
        <v>185</v>
      </c>
      <c r="E27" s="224"/>
      <c r="F27" s="45" t="s">
        <v>186</v>
      </c>
      <c r="G27" s="220" t="s">
        <v>187</v>
      </c>
      <c r="H27" s="221"/>
      <c r="I27" s="221"/>
      <c r="J27" s="221"/>
      <c r="K27" s="221"/>
      <c r="L27" s="62"/>
      <c r="M27" s="62"/>
      <c r="N27" s="62"/>
      <c r="O27" s="63">
        <v>2</v>
      </c>
      <c r="P27" s="63">
        <v>2</v>
      </c>
      <c r="S27" s="1">
        <f t="shared" si="8"/>
        <v>0</v>
      </c>
      <c r="T27" s="1">
        <f t="shared" si="0"/>
        <v>0</v>
      </c>
      <c r="U27" s="1">
        <f t="shared" si="1"/>
        <v>0</v>
      </c>
      <c r="V27" s="1">
        <f t="shared" si="2"/>
        <v>0</v>
      </c>
      <c r="W27" s="1">
        <f t="shared" si="3"/>
        <v>0</v>
      </c>
      <c r="X27" s="1">
        <f t="shared" si="4"/>
        <v>0</v>
      </c>
      <c r="Y27" s="1">
        <f t="shared" si="5"/>
        <v>0</v>
      </c>
      <c r="Z27" s="1">
        <f t="shared" si="6"/>
        <v>0</v>
      </c>
      <c r="AA27" s="1">
        <f t="shared" si="7"/>
        <v>0</v>
      </c>
      <c r="AB27" s="1" t="str">
        <f t="shared" si="10"/>
        <v/>
      </c>
    </row>
    <row r="28" spans="2:28" ht="117" customHeight="1">
      <c r="C28" s="45" t="s">
        <v>188</v>
      </c>
      <c r="D28" s="493" t="s">
        <v>189</v>
      </c>
      <c r="E28" s="493"/>
      <c r="F28" s="45" t="s">
        <v>190</v>
      </c>
      <c r="G28" s="220" t="s">
        <v>191</v>
      </c>
      <c r="H28" s="221"/>
      <c r="I28" s="221"/>
      <c r="J28" s="221"/>
      <c r="K28" s="222"/>
      <c r="L28" s="62"/>
      <c r="M28" s="62"/>
      <c r="N28" s="62"/>
      <c r="O28" s="63">
        <v>2</v>
      </c>
      <c r="P28" s="63">
        <v>2</v>
      </c>
      <c r="S28" s="1">
        <f t="shared" si="8"/>
        <v>0</v>
      </c>
      <c r="T28" s="1">
        <f t="shared" si="0"/>
        <v>0</v>
      </c>
      <c r="U28" s="1">
        <f t="shared" si="1"/>
        <v>0</v>
      </c>
      <c r="V28" s="1">
        <f t="shared" si="2"/>
        <v>0</v>
      </c>
      <c r="W28" s="1">
        <f t="shared" si="3"/>
        <v>0</v>
      </c>
      <c r="X28" s="1">
        <f t="shared" si="4"/>
        <v>0</v>
      </c>
      <c r="Y28" s="1">
        <f t="shared" si="5"/>
        <v>0</v>
      </c>
      <c r="Z28" s="1">
        <f t="shared" si="6"/>
        <v>0</v>
      </c>
      <c r="AA28" s="1">
        <f t="shared" si="7"/>
        <v>0</v>
      </c>
      <c r="AB28" s="1" t="str">
        <f t="shared" si="10"/>
        <v/>
      </c>
    </row>
    <row r="29" spans="2:28" ht="120" customHeight="1">
      <c r="B29" s="51"/>
      <c r="C29" s="32" t="s">
        <v>192</v>
      </c>
      <c r="D29" s="270" t="s">
        <v>193</v>
      </c>
      <c r="E29" s="270"/>
      <c r="F29" s="32" t="s">
        <v>194</v>
      </c>
      <c r="G29" s="271" t="s">
        <v>195</v>
      </c>
      <c r="H29" s="271"/>
      <c r="I29" s="271"/>
      <c r="J29" s="271"/>
      <c r="K29" s="271"/>
      <c r="L29" s="62"/>
      <c r="M29" s="62"/>
      <c r="N29" s="62"/>
      <c r="O29" s="63">
        <v>2</v>
      </c>
      <c r="P29" s="64">
        <v>2</v>
      </c>
      <c r="Q29" s="3"/>
      <c r="S29" s="34">
        <f t="shared" si="8"/>
        <v>0</v>
      </c>
      <c r="T29" s="34">
        <f t="shared" si="0"/>
        <v>0</v>
      </c>
      <c r="U29" s="34">
        <f t="shared" si="1"/>
        <v>0</v>
      </c>
      <c r="V29" s="34">
        <f t="shared" si="2"/>
        <v>0</v>
      </c>
      <c r="W29" s="34">
        <f t="shared" si="3"/>
        <v>0</v>
      </c>
      <c r="X29" s="34">
        <f t="shared" si="4"/>
        <v>0</v>
      </c>
      <c r="Y29" s="34">
        <f t="shared" si="5"/>
        <v>0</v>
      </c>
      <c r="Z29" s="34">
        <f t="shared" si="6"/>
        <v>0</v>
      </c>
      <c r="AA29" s="34">
        <f t="shared" si="7"/>
        <v>0</v>
      </c>
      <c r="AB29" s="1" t="str">
        <f t="shared" si="10"/>
        <v/>
      </c>
    </row>
    <row r="30" spans="2:28" ht="243.75" customHeight="1">
      <c r="C30" s="45" t="s">
        <v>196</v>
      </c>
      <c r="D30" s="371" t="s">
        <v>197</v>
      </c>
      <c r="E30" s="372"/>
      <c r="F30" s="45" t="s">
        <v>198</v>
      </c>
      <c r="G30" s="282" t="s">
        <v>199</v>
      </c>
      <c r="H30" s="283"/>
      <c r="I30" s="283"/>
      <c r="J30" s="283"/>
      <c r="K30" s="284"/>
      <c r="L30" s="62"/>
      <c r="M30" s="62"/>
      <c r="N30" s="62"/>
      <c r="O30" s="64">
        <v>3</v>
      </c>
      <c r="P30" s="64">
        <v>1</v>
      </c>
      <c r="S30" s="1">
        <f>IF(AND(OR($M30="x",$N30="x"),$O30=1,$P30=3),1,0)</f>
        <v>0</v>
      </c>
      <c r="T30" s="1">
        <f>IF(AND(OR($M30="x",$N30="x"),$O30=2,$P30=3),1,0)</f>
        <v>0</v>
      </c>
      <c r="U30" s="1">
        <f>IF(AND(OR($M30="x",$N30="x"),$O30=3,$P30=3),1,0)</f>
        <v>0</v>
      </c>
      <c r="V30" s="1">
        <f>IF(AND(OR($M30="x",$N30="x"),$O30=1,$P30=2),1,0)</f>
        <v>0</v>
      </c>
      <c r="W30" s="1">
        <f>IF(AND(OR($M30="x",$N30="x"),$O30=2,$P30=2),1,0)</f>
        <v>0</v>
      </c>
      <c r="X30" s="1">
        <f>IF(AND(OR($M30="x",$N30="x"),$O30=3,$P30=2),1,0)</f>
        <v>0</v>
      </c>
      <c r="Y30" s="1">
        <f>IF(AND(OR($M30="x",$N30="x"),$O30=1,$P30=1),1,0)</f>
        <v>0</v>
      </c>
      <c r="Z30" s="1">
        <f>IF(AND(OR($M30="x",$N30="x"),$O30=2,$P30=1),1,0)</f>
        <v>0</v>
      </c>
      <c r="AA30" s="1">
        <f>IF(AND(OR($M30="x",$N30="x"),$O30=3,$P30=1),1,0)</f>
        <v>0</v>
      </c>
      <c r="AB30" s="1" t="str">
        <f t="shared" si="10"/>
        <v/>
      </c>
    </row>
    <row r="31" spans="2:28" ht="17.25" customHeight="1">
      <c r="C31" s="69"/>
      <c r="D31" s="69"/>
      <c r="E31" s="69"/>
      <c r="F31" s="69"/>
      <c r="G31" s="69"/>
      <c r="H31" s="69"/>
      <c r="I31" s="69"/>
      <c r="J31" s="69"/>
      <c r="K31" s="69"/>
      <c r="L31" s="69"/>
      <c r="M31" s="69"/>
      <c r="N31" s="69"/>
      <c r="O31" s="69"/>
      <c r="P31" s="69"/>
    </row>
    <row r="32" spans="2:28" s="206" customFormat="1" ht="56.25" customHeight="1">
      <c r="B32" s="207"/>
      <c r="C32" s="285" t="s">
        <v>272</v>
      </c>
      <c r="D32" s="285"/>
      <c r="E32" s="285"/>
      <c r="F32" s="285"/>
      <c r="G32" s="285"/>
      <c r="H32" s="285"/>
      <c r="I32" s="285"/>
      <c r="J32" s="285"/>
      <c r="K32" s="285"/>
      <c r="L32" s="285"/>
      <c r="M32" s="285"/>
      <c r="N32" s="285"/>
      <c r="O32" s="285"/>
      <c r="P32" s="285"/>
    </row>
    <row r="33" spans="1:28" s="209" customFormat="1" ht="285" customHeight="1">
      <c r="A33" s="208"/>
      <c r="B33" s="207"/>
      <c r="C33" s="238" t="s">
        <v>273</v>
      </c>
      <c r="D33" s="238"/>
      <c r="E33" s="238"/>
      <c r="F33" s="238"/>
      <c r="G33" s="238"/>
      <c r="H33" s="238"/>
      <c r="I33" s="238"/>
      <c r="J33" s="238"/>
      <c r="K33" s="238"/>
      <c r="L33" s="238"/>
      <c r="M33" s="238"/>
      <c r="N33" s="238"/>
      <c r="O33" s="238"/>
      <c r="P33" s="238"/>
      <c r="Q33" s="206"/>
    </row>
    <row r="34" spans="1:28" s="209" customFormat="1" ht="64.5" customHeight="1" thickBot="1">
      <c r="A34" s="208"/>
      <c r="B34" s="207"/>
      <c r="C34" s="238" t="s">
        <v>274</v>
      </c>
      <c r="D34" s="238"/>
      <c r="E34" s="238"/>
      <c r="F34" s="238"/>
      <c r="G34" s="238"/>
      <c r="H34" s="238"/>
      <c r="I34" s="238"/>
      <c r="J34" s="238"/>
      <c r="K34" s="238"/>
      <c r="L34" s="238"/>
      <c r="M34" s="238"/>
      <c r="N34" s="238"/>
      <c r="O34" s="238"/>
      <c r="P34" s="238"/>
      <c r="Q34" s="206"/>
    </row>
    <row r="35" spans="1:28" s="209" customFormat="1" ht="48" customHeight="1">
      <c r="A35" s="208"/>
      <c r="B35" s="207"/>
      <c r="C35" s="352" t="s">
        <v>275</v>
      </c>
      <c r="D35" s="353"/>
      <c r="E35" s="353"/>
      <c r="F35" s="353" t="s">
        <v>276</v>
      </c>
      <c r="G35" s="353"/>
      <c r="H35" s="353"/>
      <c r="I35" s="353"/>
      <c r="J35" s="353"/>
      <c r="K35" s="353"/>
      <c r="L35" s="353"/>
      <c r="M35" s="353" t="s">
        <v>277</v>
      </c>
      <c r="N35" s="353"/>
      <c r="O35" s="353"/>
      <c r="P35" s="368"/>
      <c r="Q35" s="206"/>
    </row>
    <row r="36" spans="1:28" s="209" customFormat="1" ht="71.25" customHeight="1">
      <c r="A36" s="208"/>
      <c r="B36" s="207"/>
      <c r="C36" s="354" t="s">
        <v>278</v>
      </c>
      <c r="D36" s="355"/>
      <c r="E36" s="355"/>
      <c r="F36" s="358" t="s">
        <v>279</v>
      </c>
      <c r="G36" s="358"/>
      <c r="H36" s="358"/>
      <c r="I36" s="358"/>
      <c r="J36" s="358"/>
      <c r="K36" s="358"/>
      <c r="L36" s="358"/>
      <c r="M36" s="358" t="s">
        <v>280</v>
      </c>
      <c r="N36" s="358"/>
      <c r="O36" s="358"/>
      <c r="P36" s="360"/>
      <c r="Q36" s="206"/>
    </row>
    <row r="37" spans="1:28" s="209" customFormat="1" ht="113.25" customHeight="1">
      <c r="A37" s="208"/>
      <c r="B37" s="207"/>
      <c r="C37" s="354" t="s">
        <v>281</v>
      </c>
      <c r="D37" s="355"/>
      <c r="E37" s="355"/>
      <c r="F37" s="358" t="s">
        <v>282</v>
      </c>
      <c r="G37" s="358"/>
      <c r="H37" s="358"/>
      <c r="I37" s="358"/>
      <c r="J37" s="358"/>
      <c r="K37" s="358"/>
      <c r="L37" s="358"/>
      <c r="M37" s="358" t="s">
        <v>280</v>
      </c>
      <c r="N37" s="358"/>
      <c r="O37" s="358"/>
      <c r="P37" s="360"/>
      <c r="Q37" s="206"/>
    </row>
    <row r="38" spans="1:28" s="209" customFormat="1" ht="100.5" customHeight="1" thickBot="1">
      <c r="A38" s="208"/>
      <c r="B38" s="207"/>
      <c r="C38" s="356" t="s">
        <v>283</v>
      </c>
      <c r="D38" s="357"/>
      <c r="E38" s="357"/>
      <c r="F38" s="359" t="s">
        <v>284</v>
      </c>
      <c r="G38" s="359"/>
      <c r="H38" s="359"/>
      <c r="I38" s="359"/>
      <c r="J38" s="359"/>
      <c r="K38" s="359"/>
      <c r="L38" s="359"/>
      <c r="M38" s="359" t="s">
        <v>285</v>
      </c>
      <c r="N38" s="359"/>
      <c r="O38" s="359"/>
      <c r="P38" s="361"/>
      <c r="Q38" s="206"/>
    </row>
    <row r="39" spans="1:28" s="209" customFormat="1" ht="32.25" customHeight="1">
      <c r="A39" s="208"/>
      <c r="B39" s="207"/>
      <c r="C39" s="337" t="s">
        <v>286</v>
      </c>
      <c r="D39" s="337"/>
      <c r="E39" s="337"/>
      <c r="F39" s="337"/>
      <c r="G39" s="337"/>
      <c r="H39" s="337"/>
      <c r="I39" s="337"/>
      <c r="J39" s="337"/>
      <c r="K39" s="337"/>
      <c r="L39" s="337"/>
      <c r="M39" s="337"/>
      <c r="N39" s="337"/>
      <c r="O39" s="337"/>
      <c r="P39" s="337"/>
      <c r="Q39" s="206"/>
    </row>
    <row r="40" spans="1:28" s="209" customFormat="1" ht="139.5" customHeight="1">
      <c r="A40" s="208"/>
      <c r="B40" s="207"/>
      <c r="C40" s="238" t="s">
        <v>287</v>
      </c>
      <c r="D40" s="238"/>
      <c r="E40" s="238"/>
      <c r="F40" s="238"/>
      <c r="G40" s="238"/>
      <c r="H40" s="238"/>
      <c r="I40" s="238"/>
      <c r="J40" s="238"/>
      <c r="K40" s="238"/>
      <c r="L40" s="238"/>
      <c r="M40" s="238"/>
      <c r="N40" s="238"/>
      <c r="O40" s="238"/>
      <c r="P40" s="238"/>
      <c r="Q40" s="206"/>
    </row>
    <row r="41" spans="1:28" s="3" customFormat="1" ht="21.75" customHeight="1">
      <c r="A41" s="1"/>
      <c r="B41" s="15"/>
      <c r="C41" s="122"/>
      <c r="D41" s="122"/>
      <c r="E41" s="122"/>
      <c r="F41" s="125"/>
      <c r="G41" s="123"/>
      <c r="H41" s="123"/>
      <c r="I41" s="123"/>
      <c r="J41" s="123"/>
      <c r="K41" s="123"/>
      <c r="L41" s="123"/>
      <c r="M41" s="123"/>
      <c r="N41" s="123"/>
      <c r="O41" s="124"/>
      <c r="P41" s="124"/>
      <c r="Q41" s="15"/>
      <c r="S41" s="1"/>
      <c r="T41" s="1"/>
      <c r="U41" s="1"/>
      <c r="V41" s="1"/>
      <c r="W41" s="1"/>
      <c r="X41" s="1"/>
      <c r="Y41" s="1"/>
      <c r="Z41" s="1"/>
      <c r="AA41" s="1"/>
      <c r="AB41" s="1"/>
    </row>
    <row r="42" spans="1:28" ht="26.25" customHeight="1">
      <c r="C42" s="112"/>
      <c r="D42" s="112"/>
      <c r="E42" s="112"/>
      <c r="F42" s="112"/>
      <c r="G42" s="485"/>
      <c r="H42" s="486"/>
      <c r="I42" s="475" t="s">
        <v>288</v>
      </c>
      <c r="J42" s="476"/>
      <c r="K42" s="476"/>
      <c r="L42" s="476"/>
      <c r="M42" s="476"/>
      <c r="N42" s="477"/>
      <c r="O42" s="125"/>
      <c r="P42" s="112"/>
    </row>
    <row r="43" spans="1:28" ht="28.5" customHeight="1">
      <c r="C43" s="112"/>
      <c r="D43" s="112"/>
      <c r="E43" s="112"/>
      <c r="F43" s="112"/>
      <c r="G43" s="487"/>
      <c r="H43" s="488"/>
      <c r="I43" s="466" t="s">
        <v>289</v>
      </c>
      <c r="J43" s="467"/>
      <c r="K43" s="466" t="s">
        <v>290</v>
      </c>
      <c r="L43" s="467"/>
      <c r="M43" s="466" t="s">
        <v>291</v>
      </c>
      <c r="N43" s="467"/>
      <c r="O43" s="126"/>
      <c r="P43" s="112"/>
    </row>
    <row r="44" spans="1:28" ht="28.5" customHeight="1">
      <c r="C44" s="112"/>
      <c r="D44" s="112"/>
      <c r="E44" s="112"/>
      <c r="F44" s="112"/>
      <c r="G44" s="478" t="s">
        <v>292</v>
      </c>
      <c r="H44" s="128" t="s">
        <v>293</v>
      </c>
      <c r="I44" s="481">
        <f>SUM(S18:S30)</f>
        <v>0</v>
      </c>
      <c r="J44" s="482"/>
      <c r="K44" s="481">
        <f>SUM(T18:T30)</f>
        <v>0</v>
      </c>
      <c r="L44" s="482"/>
      <c r="M44" s="481">
        <f>SUM(U18:U30)</f>
        <v>0</v>
      </c>
      <c r="N44" s="482"/>
      <c r="O44" s="112"/>
      <c r="P44" s="112"/>
    </row>
    <row r="45" spans="1:28" ht="28.5" customHeight="1">
      <c r="C45" s="112"/>
      <c r="D45" s="112"/>
      <c r="E45" s="112"/>
      <c r="F45" s="112"/>
      <c r="G45" s="479"/>
      <c r="H45" s="128" t="s">
        <v>294</v>
      </c>
      <c r="I45" s="489">
        <f>SUM(V18:V30)</f>
        <v>0</v>
      </c>
      <c r="J45" s="490"/>
      <c r="K45" s="491">
        <f>SUM(W18:W30)</f>
        <v>0</v>
      </c>
      <c r="L45" s="492"/>
      <c r="M45" s="491">
        <f>SUM(X18:X30)</f>
        <v>0</v>
      </c>
      <c r="N45" s="492"/>
      <c r="O45" s="112"/>
      <c r="P45" s="112"/>
    </row>
    <row r="46" spans="1:28" ht="28.5" customHeight="1">
      <c r="C46" s="112"/>
      <c r="D46" s="112"/>
      <c r="E46" s="112"/>
      <c r="F46" s="112"/>
      <c r="G46" s="480"/>
      <c r="H46" s="128" t="s">
        <v>295</v>
      </c>
      <c r="I46" s="489">
        <f>SUM(Y18:Y30)</f>
        <v>0</v>
      </c>
      <c r="J46" s="490"/>
      <c r="K46" s="489">
        <f>SUM(Z18:Z30)</f>
        <v>0</v>
      </c>
      <c r="L46" s="490"/>
      <c r="M46" s="491">
        <f>SUM(AA18:AA30)</f>
        <v>0</v>
      </c>
      <c r="N46" s="492"/>
      <c r="O46" s="112"/>
      <c r="P46" s="112"/>
    </row>
    <row r="47" spans="1:28" ht="62.25" customHeight="1">
      <c r="C47" s="112"/>
      <c r="D47" s="112"/>
      <c r="E47" s="112"/>
      <c r="F47" s="112"/>
      <c r="G47" s="464" t="s">
        <v>296</v>
      </c>
      <c r="H47" s="464"/>
      <c r="I47" s="464"/>
      <c r="J47" s="464"/>
      <c r="K47" s="464"/>
      <c r="L47" s="464"/>
      <c r="M47" s="464"/>
      <c r="N47" s="125">
        <f>SUM(I44:N46)</f>
        <v>0</v>
      </c>
      <c r="O47" s="112"/>
      <c r="P47" s="112"/>
    </row>
    <row r="48" spans="1:28" s="3" customFormat="1" ht="83.25" customHeight="1">
      <c r="A48" s="16"/>
      <c r="B48" s="49"/>
      <c r="C48" s="249" t="s">
        <v>297</v>
      </c>
      <c r="D48" s="249"/>
      <c r="E48" s="249"/>
      <c r="F48" s="249"/>
      <c r="G48" s="249"/>
      <c r="H48" s="249"/>
      <c r="I48" s="249"/>
      <c r="J48" s="249"/>
      <c r="K48" s="249"/>
      <c r="L48" s="249"/>
      <c r="M48" s="249"/>
      <c r="N48" s="249"/>
      <c r="O48" s="249"/>
      <c r="P48" s="249"/>
      <c r="Q48" s="1"/>
    </row>
    <row r="49" spans="2:18" ht="21" customHeight="1">
      <c r="B49" s="49"/>
      <c r="C49" s="454"/>
      <c r="D49" s="455"/>
      <c r="E49" s="455"/>
      <c r="F49" s="455"/>
      <c r="G49" s="455"/>
      <c r="H49" s="455"/>
      <c r="I49" s="455"/>
      <c r="J49" s="455"/>
      <c r="K49" s="455"/>
      <c r="L49" s="455"/>
      <c r="M49" s="455"/>
      <c r="N49" s="455"/>
      <c r="O49" s="455"/>
      <c r="P49" s="456"/>
      <c r="Q49" s="48"/>
      <c r="R49" s="48"/>
    </row>
    <row r="50" spans="2:18" ht="21" customHeight="1">
      <c r="B50" s="49"/>
      <c r="C50" s="457"/>
      <c r="D50" s="458"/>
      <c r="E50" s="458"/>
      <c r="F50" s="458"/>
      <c r="G50" s="458"/>
      <c r="H50" s="458"/>
      <c r="I50" s="458"/>
      <c r="J50" s="458"/>
      <c r="K50" s="458"/>
      <c r="L50" s="458"/>
      <c r="M50" s="458"/>
      <c r="N50" s="458"/>
      <c r="O50" s="458"/>
      <c r="P50" s="459"/>
      <c r="Q50" s="48"/>
      <c r="R50" s="48"/>
    </row>
    <row r="51" spans="2:18" ht="21" customHeight="1">
      <c r="B51" s="49"/>
      <c r="C51" s="457"/>
      <c r="D51" s="458"/>
      <c r="E51" s="458"/>
      <c r="F51" s="458"/>
      <c r="G51" s="458"/>
      <c r="H51" s="458"/>
      <c r="I51" s="458"/>
      <c r="J51" s="458"/>
      <c r="K51" s="458"/>
      <c r="L51" s="458"/>
      <c r="M51" s="458"/>
      <c r="N51" s="458"/>
      <c r="O51" s="458"/>
      <c r="P51" s="459"/>
      <c r="Q51" s="48"/>
      <c r="R51" s="48"/>
    </row>
    <row r="52" spans="2:18" ht="21" customHeight="1">
      <c r="B52" s="49"/>
      <c r="C52" s="457"/>
      <c r="D52" s="458"/>
      <c r="E52" s="458"/>
      <c r="F52" s="458"/>
      <c r="G52" s="458"/>
      <c r="H52" s="458"/>
      <c r="I52" s="458"/>
      <c r="J52" s="458"/>
      <c r="K52" s="458"/>
      <c r="L52" s="458"/>
      <c r="M52" s="458"/>
      <c r="N52" s="458"/>
      <c r="O52" s="458"/>
      <c r="P52" s="459"/>
      <c r="Q52" s="48"/>
      <c r="R52" s="48"/>
    </row>
    <row r="53" spans="2:18" ht="21" customHeight="1">
      <c r="B53" s="49"/>
      <c r="C53" s="460"/>
      <c r="D53" s="461"/>
      <c r="E53" s="461"/>
      <c r="F53" s="461"/>
      <c r="G53" s="461"/>
      <c r="H53" s="461"/>
      <c r="I53" s="461"/>
      <c r="J53" s="461"/>
      <c r="K53" s="461"/>
      <c r="L53" s="461"/>
      <c r="M53" s="461"/>
      <c r="N53" s="461"/>
      <c r="O53" s="461"/>
      <c r="P53" s="462"/>
      <c r="Q53" s="48"/>
      <c r="R53" s="48"/>
    </row>
    <row r="54" spans="2:18" ht="31.5" customHeight="1">
      <c r="B54" s="49"/>
      <c r="C54" s="112"/>
      <c r="D54" s="112"/>
      <c r="E54" s="112"/>
      <c r="F54" s="112"/>
      <c r="G54" s="112"/>
      <c r="H54" s="112"/>
      <c r="I54" s="112"/>
      <c r="J54" s="112"/>
      <c r="K54" s="112"/>
      <c r="L54" s="112"/>
      <c r="M54" s="112"/>
      <c r="N54" s="112"/>
      <c r="O54" s="112"/>
      <c r="P54" s="112"/>
      <c r="Q54" s="48"/>
      <c r="R54" s="48"/>
    </row>
    <row r="55" spans="2:18" ht="57.75" customHeight="1">
      <c r="B55" s="49"/>
      <c r="C55" s="249" t="s">
        <v>298</v>
      </c>
      <c r="D55" s="249"/>
      <c r="E55" s="249"/>
      <c r="F55" s="249"/>
      <c r="G55" s="249"/>
      <c r="H55" s="249"/>
      <c r="I55" s="249"/>
      <c r="J55" s="249"/>
      <c r="K55" s="249"/>
      <c r="L55" s="249"/>
      <c r="M55" s="249"/>
      <c r="N55" s="249"/>
      <c r="O55" s="249"/>
      <c r="P55" s="249"/>
      <c r="Q55" s="48"/>
      <c r="R55" s="48"/>
    </row>
    <row r="56" spans="2:18" ht="21" customHeight="1">
      <c r="B56" s="49"/>
      <c r="C56" s="454"/>
      <c r="D56" s="455"/>
      <c r="E56" s="455"/>
      <c r="F56" s="455"/>
      <c r="G56" s="455"/>
      <c r="H56" s="455"/>
      <c r="I56" s="455"/>
      <c r="J56" s="455"/>
      <c r="K56" s="455"/>
      <c r="L56" s="455"/>
      <c r="M56" s="455"/>
      <c r="N56" s="455"/>
      <c r="O56" s="455"/>
      <c r="P56" s="456"/>
      <c r="Q56" s="48"/>
      <c r="R56" s="48"/>
    </row>
    <row r="57" spans="2:18" ht="21" customHeight="1">
      <c r="B57" s="49"/>
      <c r="C57" s="457"/>
      <c r="D57" s="458"/>
      <c r="E57" s="458"/>
      <c r="F57" s="458"/>
      <c r="G57" s="458"/>
      <c r="H57" s="458"/>
      <c r="I57" s="458"/>
      <c r="J57" s="458"/>
      <c r="K57" s="458"/>
      <c r="L57" s="458"/>
      <c r="M57" s="458"/>
      <c r="N57" s="458"/>
      <c r="O57" s="458"/>
      <c r="P57" s="459"/>
      <c r="Q57" s="48"/>
      <c r="R57" s="48"/>
    </row>
    <row r="58" spans="2:18" ht="21" customHeight="1">
      <c r="B58" s="49"/>
      <c r="C58" s="457"/>
      <c r="D58" s="458"/>
      <c r="E58" s="458"/>
      <c r="F58" s="458"/>
      <c r="G58" s="458"/>
      <c r="H58" s="458"/>
      <c r="I58" s="458"/>
      <c r="J58" s="458"/>
      <c r="K58" s="458"/>
      <c r="L58" s="458"/>
      <c r="M58" s="458"/>
      <c r="N58" s="458"/>
      <c r="O58" s="458"/>
      <c r="P58" s="459"/>
      <c r="Q58" s="48"/>
      <c r="R58" s="48"/>
    </row>
    <row r="59" spans="2:18" ht="21" customHeight="1">
      <c r="B59" s="49"/>
      <c r="C59" s="457"/>
      <c r="D59" s="458"/>
      <c r="E59" s="458"/>
      <c r="F59" s="458"/>
      <c r="G59" s="458"/>
      <c r="H59" s="458"/>
      <c r="I59" s="458"/>
      <c r="J59" s="458"/>
      <c r="K59" s="458"/>
      <c r="L59" s="458"/>
      <c r="M59" s="458"/>
      <c r="N59" s="458"/>
      <c r="O59" s="458"/>
      <c r="P59" s="459"/>
      <c r="Q59" s="48"/>
      <c r="R59" s="48"/>
    </row>
    <row r="60" spans="2:18" ht="21" customHeight="1">
      <c r="B60" s="49"/>
      <c r="C60" s="460"/>
      <c r="D60" s="461"/>
      <c r="E60" s="461"/>
      <c r="F60" s="461"/>
      <c r="G60" s="461"/>
      <c r="H60" s="461"/>
      <c r="I60" s="461"/>
      <c r="J60" s="461"/>
      <c r="K60" s="461"/>
      <c r="L60" s="461"/>
      <c r="M60" s="461"/>
      <c r="N60" s="461"/>
      <c r="O60" s="461"/>
      <c r="P60" s="462"/>
      <c r="Q60" s="48"/>
      <c r="R60" s="48"/>
    </row>
    <row r="61" spans="2:18" ht="24" customHeight="1">
      <c r="B61" s="49"/>
      <c r="C61" s="112"/>
      <c r="D61" s="112"/>
      <c r="E61" s="112"/>
      <c r="F61" s="112"/>
      <c r="G61" s="112"/>
      <c r="H61" s="112"/>
      <c r="I61" s="112"/>
      <c r="J61" s="112"/>
      <c r="K61" s="112"/>
      <c r="L61" s="112"/>
      <c r="M61" s="112"/>
      <c r="N61" s="112"/>
      <c r="O61" s="112"/>
      <c r="P61" s="112"/>
      <c r="Q61" s="48"/>
      <c r="R61" s="48"/>
    </row>
    <row r="62" spans="2:18" ht="105" customHeight="1">
      <c r="B62" s="49"/>
      <c r="C62" s="249" t="s">
        <v>299</v>
      </c>
      <c r="D62" s="249"/>
      <c r="E62" s="249"/>
      <c r="F62" s="249"/>
      <c r="G62" s="249"/>
      <c r="H62" s="249"/>
      <c r="I62" s="249"/>
      <c r="J62" s="249"/>
      <c r="K62" s="249"/>
      <c r="L62" s="249"/>
      <c r="M62" s="249"/>
      <c r="N62" s="249"/>
      <c r="O62" s="249"/>
      <c r="P62" s="249"/>
    </row>
    <row r="63" spans="2:18" ht="21" customHeight="1">
      <c r="B63" s="49"/>
      <c r="C63" s="454"/>
      <c r="D63" s="455"/>
      <c r="E63" s="455"/>
      <c r="F63" s="455"/>
      <c r="G63" s="455"/>
      <c r="H63" s="455"/>
      <c r="I63" s="455"/>
      <c r="J63" s="455"/>
      <c r="K63" s="455"/>
      <c r="L63" s="455"/>
      <c r="M63" s="455"/>
      <c r="N63" s="455"/>
      <c r="O63" s="455"/>
      <c r="P63" s="456"/>
      <c r="Q63" s="48"/>
      <c r="R63" s="48"/>
    </row>
    <row r="64" spans="2:18" ht="21" customHeight="1">
      <c r="B64" s="49"/>
      <c r="C64" s="457"/>
      <c r="D64" s="458"/>
      <c r="E64" s="458"/>
      <c r="F64" s="458"/>
      <c r="G64" s="458"/>
      <c r="H64" s="458"/>
      <c r="I64" s="458"/>
      <c r="J64" s="458"/>
      <c r="K64" s="458"/>
      <c r="L64" s="458"/>
      <c r="M64" s="458"/>
      <c r="N64" s="458"/>
      <c r="O64" s="458"/>
      <c r="P64" s="459"/>
      <c r="Q64" s="48"/>
      <c r="R64" s="48"/>
    </row>
    <row r="65" spans="1:28" ht="21" customHeight="1">
      <c r="B65" s="49"/>
      <c r="C65" s="457"/>
      <c r="D65" s="458"/>
      <c r="E65" s="458"/>
      <c r="F65" s="458"/>
      <c r="G65" s="458"/>
      <c r="H65" s="458"/>
      <c r="I65" s="458"/>
      <c r="J65" s="458"/>
      <c r="K65" s="458"/>
      <c r="L65" s="458"/>
      <c r="M65" s="458"/>
      <c r="N65" s="458"/>
      <c r="O65" s="458"/>
      <c r="P65" s="459"/>
      <c r="Q65" s="48"/>
      <c r="R65" s="48"/>
    </row>
    <row r="66" spans="1:28" ht="21" customHeight="1">
      <c r="B66" s="49"/>
      <c r="C66" s="457"/>
      <c r="D66" s="458"/>
      <c r="E66" s="458"/>
      <c r="F66" s="458"/>
      <c r="G66" s="458"/>
      <c r="H66" s="458"/>
      <c r="I66" s="458"/>
      <c r="J66" s="458"/>
      <c r="K66" s="458"/>
      <c r="L66" s="458"/>
      <c r="M66" s="458"/>
      <c r="N66" s="458"/>
      <c r="O66" s="458"/>
      <c r="P66" s="459"/>
      <c r="Q66" s="48"/>
      <c r="R66" s="48"/>
    </row>
    <row r="67" spans="1:28" ht="21" customHeight="1">
      <c r="B67" s="49"/>
      <c r="C67" s="460"/>
      <c r="D67" s="461"/>
      <c r="E67" s="461"/>
      <c r="F67" s="461"/>
      <c r="G67" s="461"/>
      <c r="H67" s="461"/>
      <c r="I67" s="461"/>
      <c r="J67" s="461"/>
      <c r="K67" s="461"/>
      <c r="L67" s="461"/>
      <c r="M67" s="461"/>
      <c r="N67" s="461"/>
      <c r="O67" s="461"/>
      <c r="P67" s="462"/>
      <c r="Q67" s="48"/>
      <c r="R67" s="48"/>
    </row>
    <row r="68" spans="1:28" ht="21" customHeight="1">
      <c r="B68" s="49"/>
      <c r="C68" s="216"/>
      <c r="D68" s="216"/>
      <c r="E68" s="216"/>
      <c r="F68" s="216"/>
      <c r="G68" s="216"/>
      <c r="H68" s="216"/>
      <c r="I68" s="216"/>
      <c r="J68" s="216"/>
      <c r="K68" s="216"/>
      <c r="L68" s="216"/>
      <c r="M68" s="216"/>
      <c r="N68" s="216"/>
      <c r="O68" s="216"/>
      <c r="P68" s="216"/>
      <c r="Q68" s="48"/>
      <c r="R68" s="48"/>
    </row>
    <row r="69" spans="1:28">
      <c r="B69" s="50"/>
      <c r="C69" s="463" t="s">
        <v>300</v>
      </c>
      <c r="D69" s="463"/>
      <c r="E69" s="463"/>
      <c r="F69" s="463"/>
      <c r="G69" s="463"/>
      <c r="H69" s="463"/>
      <c r="I69" s="463"/>
      <c r="J69" s="463"/>
      <c r="K69" s="463"/>
      <c r="L69" s="463"/>
      <c r="M69" s="463"/>
      <c r="N69" s="463"/>
      <c r="O69" s="112"/>
      <c r="P69" s="112"/>
      <c r="Q69" s="2"/>
    </row>
    <row r="70" spans="1:28" s="209" customFormat="1" ht="132" customHeight="1">
      <c r="A70" s="208"/>
      <c r="B70" s="207"/>
      <c r="C70" s="238" t="s">
        <v>301</v>
      </c>
      <c r="D70" s="238"/>
      <c r="E70" s="238"/>
      <c r="F70" s="238"/>
      <c r="G70" s="238"/>
      <c r="H70" s="238"/>
      <c r="I70" s="238"/>
      <c r="J70" s="238"/>
      <c r="K70" s="238"/>
      <c r="L70" s="238"/>
      <c r="M70" s="238"/>
      <c r="N70" s="238"/>
      <c r="O70" s="238"/>
      <c r="P70" s="238"/>
      <c r="Q70" s="206"/>
    </row>
    <row r="71" spans="1:28" s="209" customFormat="1" ht="81" customHeight="1">
      <c r="A71" s="208"/>
      <c r="B71" s="207"/>
      <c r="C71" s="238" t="s">
        <v>302</v>
      </c>
      <c r="D71" s="238"/>
      <c r="E71" s="238"/>
      <c r="F71" s="238"/>
      <c r="G71" s="238"/>
      <c r="H71" s="238"/>
      <c r="I71" s="238"/>
      <c r="J71" s="238"/>
      <c r="K71" s="238"/>
      <c r="L71" s="238"/>
      <c r="M71" s="238"/>
      <c r="N71" s="238"/>
      <c r="O71" s="238"/>
      <c r="P71" s="238"/>
      <c r="Q71" s="206"/>
    </row>
    <row r="72" spans="1:28" s="209" customFormat="1" ht="273.75" customHeight="1">
      <c r="A72" s="208"/>
      <c r="B72" s="207"/>
      <c r="C72" s="238" t="s">
        <v>303</v>
      </c>
      <c r="D72" s="238"/>
      <c r="E72" s="238"/>
      <c r="F72" s="238"/>
      <c r="G72" s="238"/>
      <c r="H72" s="238"/>
      <c r="I72" s="238"/>
      <c r="J72" s="238"/>
      <c r="K72" s="238"/>
      <c r="L72" s="238"/>
      <c r="M72" s="238"/>
      <c r="N72" s="238"/>
      <c r="O72" s="238"/>
      <c r="P72" s="238"/>
      <c r="Q72" s="206"/>
    </row>
    <row r="73" spans="1:28" s="206" customFormat="1" ht="129" customHeight="1">
      <c r="B73" s="207"/>
      <c r="C73" s="238" t="s">
        <v>304</v>
      </c>
      <c r="D73" s="238"/>
      <c r="E73" s="238"/>
      <c r="F73" s="238"/>
      <c r="G73" s="238"/>
      <c r="H73" s="238"/>
      <c r="I73" s="238"/>
      <c r="J73" s="238"/>
      <c r="K73" s="238"/>
      <c r="L73" s="238"/>
      <c r="M73" s="238"/>
      <c r="N73" s="238"/>
      <c r="O73" s="238"/>
      <c r="P73" s="238"/>
      <c r="AB73" s="210"/>
    </row>
    <row r="74" spans="1:28" s="209" customFormat="1" ht="324" customHeight="1">
      <c r="A74" s="208"/>
      <c r="B74" s="207"/>
      <c r="C74" s="238" t="s">
        <v>305</v>
      </c>
      <c r="D74" s="238"/>
      <c r="E74" s="238"/>
      <c r="F74" s="238"/>
      <c r="G74" s="238"/>
      <c r="H74" s="238"/>
      <c r="I74" s="238"/>
      <c r="J74" s="238"/>
      <c r="K74" s="238"/>
      <c r="L74" s="238"/>
      <c r="M74" s="238"/>
      <c r="N74" s="238"/>
      <c r="O74" s="238"/>
      <c r="P74" s="238"/>
      <c r="Q74" s="206"/>
    </row>
    <row r="75" spans="1:28" s="206" customFormat="1" ht="177.75" customHeight="1">
      <c r="B75" s="211"/>
      <c r="C75" s="250" t="s">
        <v>306</v>
      </c>
      <c r="D75" s="250"/>
      <c r="E75" s="250"/>
      <c r="F75" s="250"/>
      <c r="G75" s="250"/>
      <c r="H75" s="250"/>
      <c r="I75" s="250"/>
      <c r="J75" s="250"/>
      <c r="K75" s="250"/>
      <c r="L75" s="250"/>
      <c r="M75" s="250"/>
      <c r="N75" s="250"/>
      <c r="O75" s="250"/>
      <c r="P75" s="250"/>
      <c r="Q75" s="209"/>
      <c r="AB75" s="210"/>
    </row>
    <row r="76" spans="1:28" s="206" customFormat="1" ht="266.25" customHeight="1">
      <c r="B76" s="207"/>
      <c r="C76" s="238" t="s">
        <v>307</v>
      </c>
      <c r="D76" s="238"/>
      <c r="E76" s="238"/>
      <c r="F76" s="238"/>
      <c r="G76" s="238"/>
      <c r="H76" s="238"/>
      <c r="I76" s="238"/>
      <c r="J76" s="238"/>
      <c r="K76" s="238"/>
      <c r="L76" s="238"/>
      <c r="M76" s="238"/>
      <c r="N76" s="238"/>
      <c r="O76" s="238"/>
      <c r="P76" s="238"/>
      <c r="AB76" s="210"/>
    </row>
    <row r="77" spans="1:28" s="209" customFormat="1" ht="72" customHeight="1">
      <c r="A77" s="208"/>
      <c r="B77" s="207"/>
      <c r="C77" s="238" t="s">
        <v>308</v>
      </c>
      <c r="D77" s="238"/>
      <c r="E77" s="238"/>
      <c r="F77" s="238"/>
      <c r="G77" s="238"/>
      <c r="H77" s="238"/>
      <c r="I77" s="238"/>
      <c r="J77" s="238"/>
      <c r="K77" s="238"/>
      <c r="L77" s="238"/>
      <c r="M77" s="238"/>
      <c r="N77" s="238"/>
      <c r="O77" s="238"/>
      <c r="P77" s="238"/>
      <c r="Q77" s="206"/>
    </row>
    <row r="78" spans="1:28" s="209" customFormat="1" ht="151.5" customHeight="1">
      <c r="A78" s="208"/>
      <c r="B78" s="207"/>
      <c r="C78" s="238" t="s">
        <v>309</v>
      </c>
      <c r="D78" s="238"/>
      <c r="E78" s="238"/>
      <c r="F78" s="238"/>
      <c r="G78" s="238"/>
      <c r="H78" s="238"/>
      <c r="I78" s="238"/>
      <c r="J78" s="238"/>
      <c r="K78" s="238"/>
      <c r="L78" s="238"/>
      <c r="M78" s="238"/>
      <c r="N78" s="238"/>
      <c r="O78" s="238"/>
      <c r="P78" s="238"/>
      <c r="Q78" s="206"/>
    </row>
    <row r="79" spans="1:28" s="209" customFormat="1" ht="162" customHeight="1">
      <c r="A79" s="208"/>
      <c r="B79" s="207"/>
      <c r="C79" s="250" t="s">
        <v>310</v>
      </c>
      <c r="D79" s="250"/>
      <c r="E79" s="250"/>
      <c r="F79" s="250"/>
      <c r="G79" s="250"/>
      <c r="H79" s="250"/>
      <c r="I79" s="250"/>
      <c r="J79" s="250"/>
      <c r="K79" s="250"/>
      <c r="L79" s="250"/>
      <c r="M79" s="250"/>
      <c r="N79" s="250"/>
      <c r="O79" s="250"/>
      <c r="P79" s="250"/>
      <c r="Q79" s="206"/>
    </row>
    <row r="80" spans="1:28" s="206" customFormat="1" ht="192" customHeight="1">
      <c r="B80" s="207"/>
      <c r="C80" s="250" t="s">
        <v>311</v>
      </c>
      <c r="D80" s="250"/>
      <c r="E80" s="250"/>
      <c r="F80" s="250"/>
      <c r="G80" s="250"/>
      <c r="H80" s="250"/>
      <c r="I80" s="250"/>
      <c r="J80" s="250"/>
      <c r="K80" s="250"/>
      <c r="L80" s="250"/>
      <c r="M80" s="250"/>
      <c r="N80" s="250"/>
      <c r="O80" s="250"/>
      <c r="P80" s="250"/>
      <c r="Q80" s="212"/>
    </row>
    <row r="81" spans="2:17" s="206" customFormat="1" ht="141.75" customHeight="1">
      <c r="B81" s="207"/>
      <c r="C81" s="336" t="s">
        <v>312</v>
      </c>
      <c r="D81" s="336"/>
      <c r="E81" s="336"/>
      <c r="F81" s="336"/>
      <c r="G81" s="336"/>
      <c r="H81" s="336"/>
      <c r="I81" s="336"/>
      <c r="J81" s="336"/>
      <c r="K81" s="336"/>
      <c r="L81" s="336"/>
      <c r="M81" s="336"/>
      <c r="N81" s="336"/>
      <c r="O81" s="336"/>
      <c r="P81" s="336"/>
      <c r="Q81" s="212"/>
    </row>
    <row r="82" spans="2:17" s="206" customFormat="1" ht="320.25" customHeight="1">
      <c r="B82" s="207"/>
      <c r="C82" s="250" t="s">
        <v>313</v>
      </c>
      <c r="D82" s="250"/>
      <c r="E82" s="250"/>
      <c r="F82" s="250"/>
      <c r="G82" s="250"/>
      <c r="H82" s="250"/>
      <c r="I82" s="250"/>
      <c r="J82" s="250"/>
      <c r="K82" s="250"/>
      <c r="L82" s="250"/>
      <c r="M82" s="250"/>
      <c r="N82" s="250"/>
      <c r="O82" s="250"/>
      <c r="P82" s="250"/>
      <c r="Q82" s="212"/>
    </row>
    <row r="83" spans="2:17" s="206" customFormat="1" ht="274.5" customHeight="1">
      <c r="B83" s="207"/>
      <c r="C83" s="250" t="s">
        <v>395</v>
      </c>
      <c r="D83" s="250"/>
      <c r="E83" s="250"/>
      <c r="F83" s="250"/>
      <c r="G83" s="250"/>
      <c r="H83" s="250"/>
      <c r="I83" s="250"/>
      <c r="J83" s="250"/>
      <c r="K83" s="250"/>
      <c r="L83" s="250"/>
      <c r="M83" s="250"/>
      <c r="N83" s="250"/>
      <c r="O83" s="250"/>
      <c r="P83" s="250"/>
      <c r="Q83" s="212"/>
    </row>
    <row r="84" spans="2:17" s="159" customFormat="1" ht="84.75" customHeight="1">
      <c r="B84" s="200"/>
      <c r="C84" s="303"/>
      <c r="D84" s="303"/>
      <c r="E84" s="303"/>
      <c r="F84" s="303"/>
      <c r="G84" s="303"/>
      <c r="H84" s="370" t="s">
        <v>315</v>
      </c>
      <c r="I84" s="370"/>
      <c r="J84" s="370"/>
      <c r="K84" s="370"/>
      <c r="L84" s="370"/>
      <c r="M84" s="370"/>
      <c r="N84" s="370"/>
      <c r="O84" s="370"/>
      <c r="P84" s="370"/>
    </row>
    <row r="85" spans="2:17" ht="43.5" customHeight="1">
      <c r="B85" s="49"/>
      <c r="C85" s="546" t="s">
        <v>316</v>
      </c>
      <c r="D85" s="225"/>
      <c r="E85" s="225"/>
      <c r="F85" s="225"/>
      <c r="G85" s="225" t="str">
        <f>IF($K$5&lt;&gt;"",$K$5,"")</f>
        <v/>
      </c>
      <c r="H85" s="225"/>
      <c r="I85" s="225"/>
      <c r="J85" s="225"/>
      <c r="K85" s="225"/>
      <c r="L85" s="225"/>
      <c r="M85" s="225"/>
      <c r="N85" s="225"/>
      <c r="O85" s="225"/>
      <c r="P85" s="226"/>
      <c r="Q85" s="29"/>
    </row>
    <row r="86" spans="2:17">
      <c r="B86" s="49"/>
    </row>
    <row r="87" spans="2:17">
      <c r="B87" s="49"/>
      <c r="C87" s="251" t="s">
        <v>317</v>
      </c>
      <c r="D87" s="251"/>
      <c r="E87" s="251"/>
      <c r="F87" s="251"/>
      <c r="G87" s="251"/>
      <c r="H87" s="251"/>
      <c r="I87" s="251"/>
      <c r="J87" s="251"/>
      <c r="K87" s="251"/>
      <c r="L87" s="251"/>
      <c r="M87" s="251"/>
      <c r="N87" s="251"/>
      <c r="O87" s="251"/>
      <c r="P87" s="251"/>
    </row>
    <row r="88" spans="2:17" ht="42" customHeight="1">
      <c r="B88" s="49"/>
      <c r="C88" s="228" t="s">
        <v>318</v>
      </c>
      <c r="D88" s="228"/>
      <c r="E88" s="228"/>
      <c r="F88" s="228"/>
      <c r="G88" s="239"/>
      <c r="H88" s="239"/>
      <c r="I88" s="239"/>
    </row>
    <row r="89" spans="2:17">
      <c r="B89" s="49"/>
    </row>
    <row r="90" spans="2:17" s="159" customFormat="1" ht="58.5" customHeight="1">
      <c r="B90" s="200"/>
      <c r="C90" s="369" t="s">
        <v>319</v>
      </c>
      <c r="D90" s="369"/>
      <c r="E90" s="369"/>
      <c r="F90" s="369"/>
      <c r="G90" s="201"/>
      <c r="H90" s="201"/>
      <c r="I90" s="202"/>
      <c r="J90" s="202"/>
      <c r="K90" s="202"/>
      <c r="L90" s="202"/>
      <c r="M90" s="202"/>
      <c r="N90" s="202"/>
      <c r="O90" s="202"/>
      <c r="P90" s="202"/>
    </row>
    <row r="91" spans="2:17" s="159" customFormat="1" ht="44.25" customHeight="1">
      <c r="B91" s="200"/>
      <c r="C91" s="365" t="s">
        <v>320</v>
      </c>
      <c r="D91" s="365"/>
      <c r="E91" s="365"/>
      <c r="F91" s="365"/>
      <c r="G91" s="201"/>
      <c r="H91" s="201"/>
      <c r="I91" s="202"/>
      <c r="J91" s="202"/>
      <c r="K91" s="202"/>
      <c r="L91" s="202"/>
      <c r="M91" s="202"/>
      <c r="N91" s="202"/>
      <c r="O91" s="202"/>
      <c r="P91" s="202"/>
    </row>
    <row r="92" spans="2:17" s="159" customFormat="1" ht="144" customHeight="1">
      <c r="B92" s="200"/>
      <c r="C92" s="200"/>
      <c r="D92" s="200"/>
      <c r="E92" s="200"/>
      <c r="F92" s="200"/>
      <c r="G92" s="200"/>
      <c r="H92" s="227" t="s">
        <v>321</v>
      </c>
      <c r="I92" s="227"/>
      <c r="J92" s="227"/>
      <c r="K92" s="227"/>
      <c r="L92" s="227"/>
      <c r="M92" s="203"/>
      <c r="N92" s="200"/>
      <c r="O92" s="200"/>
      <c r="P92" s="200"/>
    </row>
    <row r="93" spans="2:17" ht="69" customHeight="1"/>
    <row r="94" spans="2:17" ht="35.25" customHeight="1"/>
    <row r="95" spans="2:17" ht="46.5" customHeight="1">
      <c r="B95" s="2"/>
      <c r="Q95" s="2"/>
    </row>
    <row r="96" spans="2:17" ht="45" customHeight="1">
      <c r="B96" s="3"/>
      <c r="Q96" s="3"/>
    </row>
    <row r="97" spans="2:17" ht="24.75" customHeight="1">
      <c r="B97" s="3"/>
      <c r="Q97" s="3"/>
    </row>
    <row r="98" spans="2:17">
      <c r="B98" s="3"/>
      <c r="Q98" s="3"/>
    </row>
  </sheetData>
  <sheetProtection algorithmName="SHA-512" hashValue="YqLPbz5X+IthfSOa+5iad2o2rKVSHp8FJxioW7Gb7mGqidy2x7dFtO+cUif/6gHAWhjaf6W5qTjNAWKSGL4uPg==" saltValue="nSrYmiblHJRG1CA16s9kWQ==" spinCount="100000" sheet="1" objects="1" formatCells="0" formatColumns="0" formatRows="0" insertColumns="0" insertRows="0" insertHyperlinks="0" autoFilter="0"/>
  <autoFilter ref="L17:L30" xr:uid="{0F751553-2409-4906-9C47-BDFC3CBF6342}"/>
  <mergeCells count="132">
    <mergeCell ref="D19:E19"/>
    <mergeCell ref="G19:K19"/>
    <mergeCell ref="D20:E20"/>
    <mergeCell ref="G20:K20"/>
    <mergeCell ref="D21:E21"/>
    <mergeCell ref="G21:K21"/>
    <mergeCell ref="C33:P33"/>
    <mergeCell ref="K45:L45"/>
    <mergeCell ref="M45:N45"/>
    <mergeCell ref="D27:E27"/>
    <mergeCell ref="G27:K27"/>
    <mergeCell ref="D28:E28"/>
    <mergeCell ref="G28:K28"/>
    <mergeCell ref="K44:L44"/>
    <mergeCell ref="M44:N44"/>
    <mergeCell ref="I45:J45"/>
    <mergeCell ref="D29:E29"/>
    <mergeCell ref="G29:K29"/>
    <mergeCell ref="D30:E30"/>
    <mergeCell ref="G30:K30"/>
    <mergeCell ref="D26:E26"/>
    <mergeCell ref="G26:K26"/>
    <mergeCell ref="D22:E22"/>
    <mergeCell ref="G22:K22"/>
    <mergeCell ref="C5:J5"/>
    <mergeCell ref="O5:P5"/>
    <mergeCell ref="C7:P7"/>
    <mergeCell ref="K5:M5"/>
    <mergeCell ref="C10:P10"/>
    <mergeCell ref="C8:P9"/>
    <mergeCell ref="D18:E18"/>
    <mergeCell ref="G18:K18"/>
    <mergeCell ref="AB16:AB17"/>
    <mergeCell ref="C12:P14"/>
    <mergeCell ref="O16:O17"/>
    <mergeCell ref="Z16:Z17"/>
    <mergeCell ref="AA16:AA17"/>
    <mergeCell ref="V16:V17"/>
    <mergeCell ref="W16:W17"/>
    <mergeCell ref="Y16:Y17"/>
    <mergeCell ref="C16:E17"/>
    <mergeCell ref="X16:X17"/>
    <mergeCell ref="P16:P17"/>
    <mergeCell ref="S16:S17"/>
    <mergeCell ref="T16:T17"/>
    <mergeCell ref="U16:U17"/>
    <mergeCell ref="F16:K17"/>
    <mergeCell ref="L16:N16"/>
    <mergeCell ref="A2:A3"/>
    <mergeCell ref="C2:F2"/>
    <mergeCell ref="G2:J2"/>
    <mergeCell ref="K2:M2"/>
    <mergeCell ref="N2:P2"/>
    <mergeCell ref="C3:F3"/>
    <mergeCell ref="G3:J3"/>
    <mergeCell ref="K3:M3"/>
    <mergeCell ref="N3:P3"/>
    <mergeCell ref="D23:E23"/>
    <mergeCell ref="G23:K23"/>
    <mergeCell ref="D24:E24"/>
    <mergeCell ref="C48:P48"/>
    <mergeCell ref="C49:P53"/>
    <mergeCell ref="C63:P67"/>
    <mergeCell ref="I43:J43"/>
    <mergeCell ref="K43:L43"/>
    <mergeCell ref="M43:N43"/>
    <mergeCell ref="G44:G46"/>
    <mergeCell ref="I44:J44"/>
    <mergeCell ref="I46:J46"/>
    <mergeCell ref="K46:L46"/>
    <mergeCell ref="G42:H43"/>
    <mergeCell ref="I42:N42"/>
    <mergeCell ref="G24:K24"/>
    <mergeCell ref="D25:E25"/>
    <mergeCell ref="G25:K25"/>
    <mergeCell ref="C32:P32"/>
    <mergeCell ref="G47:M47"/>
    <mergeCell ref="M46:N46"/>
    <mergeCell ref="C55:P55"/>
    <mergeCell ref="C56:P60"/>
    <mergeCell ref="C62:P62"/>
    <mergeCell ref="AP8:AP9"/>
    <mergeCell ref="AF8:AH8"/>
    <mergeCell ref="AI8:AI9"/>
    <mergeCell ref="AD8:AD9"/>
    <mergeCell ref="AJ8:AJ9"/>
    <mergeCell ref="AK8:AK9"/>
    <mergeCell ref="AL8:AL9"/>
    <mergeCell ref="AM8:AM9"/>
    <mergeCell ref="AN8:AN9"/>
    <mergeCell ref="AO8:AO9"/>
    <mergeCell ref="C90:F90"/>
    <mergeCell ref="C91:F91"/>
    <mergeCell ref="H92:L92"/>
    <mergeCell ref="C80:P80"/>
    <mergeCell ref="C81:P81"/>
    <mergeCell ref="C82:P82"/>
    <mergeCell ref="C83:P83"/>
    <mergeCell ref="C85:F85"/>
    <mergeCell ref="G85:P85"/>
    <mergeCell ref="C84:G84"/>
    <mergeCell ref="H84:K84"/>
    <mergeCell ref="L84:P84"/>
    <mergeCell ref="C79:P79"/>
    <mergeCell ref="C69:N69"/>
    <mergeCell ref="C70:P70"/>
    <mergeCell ref="C71:P71"/>
    <mergeCell ref="C72:P72"/>
    <mergeCell ref="C73:P73"/>
    <mergeCell ref="C74:P74"/>
    <mergeCell ref="C87:P87"/>
    <mergeCell ref="C88:F88"/>
    <mergeCell ref="G88:I88"/>
    <mergeCell ref="C75:P75"/>
    <mergeCell ref="C76:P76"/>
    <mergeCell ref="C77:P77"/>
    <mergeCell ref="C78:P78"/>
    <mergeCell ref="C38:E38"/>
    <mergeCell ref="F38:L38"/>
    <mergeCell ref="M38:P38"/>
    <mergeCell ref="C39:P39"/>
    <mergeCell ref="C40:P40"/>
    <mergeCell ref="C34:P34"/>
    <mergeCell ref="C35:E35"/>
    <mergeCell ref="F35:L35"/>
    <mergeCell ref="M35:P35"/>
    <mergeCell ref="C36:E36"/>
    <mergeCell ref="F36:L36"/>
    <mergeCell ref="M36:P36"/>
    <mergeCell ref="C37:E37"/>
    <mergeCell ref="F37:L37"/>
    <mergeCell ref="M37:P37"/>
  </mergeCells>
  <conditionalFormatting sqref="A75:A76">
    <cfRule type="cellIs" dxfId="5" priority="1" operator="equal">
      <formula>"Obs"</formula>
    </cfRule>
  </conditionalFormatting>
  <conditionalFormatting sqref="I44:I46">
    <cfRule type="cellIs" dxfId="4" priority="8" operator="equal">
      <formula>" "</formula>
    </cfRule>
  </conditionalFormatting>
  <conditionalFormatting sqref="K44:K46 M44:M46">
    <cfRule type="cellIs" dxfId="3" priority="7" operator="equal">
      <formula>" "</formula>
    </cfRule>
  </conditionalFormatting>
  <dataValidations count="7">
    <dataValidation type="date" allowBlank="1" showInputMessage="1" showErrorMessage="1" error="Insira uma data válida." sqref="O5:P5" xr:uid="{CCF90867-8B09-4B6F-9A68-B624AB13FA52}">
      <formula1>36526</formula1>
      <formula2>54789</formula2>
    </dataValidation>
    <dataValidation type="decimal" allowBlank="1" showInputMessage="1" showErrorMessage="1" error="Apenas número." sqref="AE3" xr:uid="{142D19F0-7FBA-48F5-B09B-7EE2914C5A31}">
      <formula1>0</formula1>
      <formula2>1000000000</formula2>
    </dataValidation>
    <dataValidation type="list" allowBlank="1" showInputMessage="1" showErrorMessage="1" error="Selecionar o órgão/entidade da lista. Se estiver faltando, solicitar acréscimo na lista." sqref="G88:I88" xr:uid="{73DBF72F-48C0-4A08-8113-F3B0504714F2}">
      <formula1>"CGM,SEPLAG,SEMUG,SMA,SECONSER,SMCTI,SMDC,SME,SMF,SMHRF,SECLIMA,SMU,SAE,SMDCG,SMARHS,SEMPAS,PGM,SMASES,SMC,SMAC,SMEL,SEOP,SMO,NITPREV,EMUSA,FeSaúde,FAN,FMS,NELTUR,NITTRANS,CLIN,FME,SEXEC"</formula1>
    </dataValidation>
    <dataValidation type="list" allowBlank="1" showInputMessage="1" showErrorMessage="1" sqref="M18:N24 L25:N30" xr:uid="{74FDE036-325D-4807-B418-E4BBC877EFB7}">
      <formula1>"X,x"</formula1>
    </dataValidation>
    <dataValidation type="list" allowBlank="1" showInputMessage="1" showErrorMessage="1" sqref="L18:L24" xr:uid="{8CEE4F54-2FDF-4E85-82C1-D58753E5F678}">
      <formula1>"ocultar"</formula1>
    </dataValidation>
    <dataValidation type="list" allowBlank="1" showInputMessage="1" showErrorMessage="1" error="Selecionar um órgão ou uma entidade da lista." sqref="G88:I88" xr:uid="{8ECB8606-4900-4D4F-919F-E2EBB36CE76C}">
      <formula1>"CGM,SEPLAG,SMA,SECONSER,SMCTI,SMDC,SME,SMF,SMHRF,SECLIMA,SMU,SAE,SMDCG,SMARHS,SEMPAS,PGM,SMASES,SMC,SMAC,SMEL,SEOP,SMO,NITPREV,EMUSA,FeSaúde,FAN,FMS,NELTUR,NITTRANS,CLIN,FME,SEXEC"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AC9F381C-74F1-4BAC-9138-8339FE10B05B}">
      <formula1>"Sim"</formula1>
    </dataValidation>
  </dataValidations>
  <printOptions horizontalCentered="1"/>
  <pageMargins left="0.31496062992125984" right="0.31496062992125984" top="0.23622047244094491" bottom="0.23622047244094491" header="0.31496062992125984" footer="0.31496062992125984"/>
  <pageSetup paperSize="9" scale="56" fitToHeight="0" orientation="portrait" r:id="rId1"/>
  <rowBreaks count="1" manualBreakCount="1">
    <brk id="30" max="16383"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tint="0.34998626667073579"/>
    <pageSetUpPr fitToPage="1"/>
  </sheetPr>
  <dimension ref="A1:AP112"/>
  <sheetViews>
    <sheetView showGridLines="0" zoomScale="60" zoomScaleNormal="60" workbookViewId="0"/>
  </sheetViews>
  <sheetFormatPr defaultColWidth="9.140625" defaultRowHeight="23.25"/>
  <cols>
    <col min="1" max="1" width="8.28515625" style="1" customWidth="1"/>
    <col min="2" max="2" width="17.28515625" style="1" customWidth="1"/>
    <col min="3" max="3" width="6.85546875" style="49" customWidth="1"/>
    <col min="4" max="4" width="7.5703125" style="49" customWidth="1"/>
    <col min="5" max="5" width="9.85546875" style="49" customWidth="1"/>
    <col min="6" max="6" width="11.28515625" style="49" customWidth="1"/>
    <col min="7" max="7" width="20.28515625" style="49" customWidth="1"/>
    <col min="8" max="8" width="16.140625" style="49" customWidth="1"/>
    <col min="9" max="9" width="17" style="49" customWidth="1"/>
    <col min="10" max="10" width="14.7109375" style="49" customWidth="1"/>
    <col min="11" max="11" width="16.5703125" style="49" customWidth="1"/>
    <col min="12" max="12" width="11.42578125" style="49" customWidth="1"/>
    <col min="13" max="13" width="12.7109375" style="49" customWidth="1"/>
    <col min="14" max="14" width="10.7109375" style="49" customWidth="1"/>
    <col min="15" max="15" width="12.7109375" style="49" customWidth="1"/>
    <col min="16" max="16" width="9.42578125" style="49" customWidth="1"/>
    <col min="17" max="17" width="8" style="1" customWidth="1"/>
    <col min="18" max="18" width="9.140625" style="1" hidden="1" customWidth="1"/>
    <col min="19" max="27" width="3.85546875" style="1" hidden="1" customWidth="1"/>
    <col min="28" max="28" width="16.5703125" style="1" hidden="1" customWidth="1"/>
    <col min="29" max="29" width="9.140625" style="1" customWidth="1"/>
    <col min="30" max="30" width="34.140625" style="1" customWidth="1"/>
    <col min="31" max="31" width="35" style="1" customWidth="1"/>
    <col min="32" max="32" width="45" style="1" customWidth="1"/>
    <col min="33" max="33" width="15.85546875" style="1" customWidth="1"/>
    <col min="34" max="34" width="16.5703125" style="1" bestFit="1" customWidth="1"/>
    <col min="35" max="35" width="27.42578125" style="1" customWidth="1"/>
    <col min="36" max="16384" width="9.140625" style="1"/>
  </cols>
  <sheetData>
    <row r="1" spans="1:42" s="4" customFormat="1" ht="81" customHeight="1" thickBot="1">
      <c r="C1" s="83"/>
      <c r="D1" s="83"/>
      <c r="E1" s="83"/>
      <c r="F1" s="83"/>
      <c r="G1" s="83"/>
      <c r="H1" s="83"/>
      <c r="I1" s="83"/>
      <c r="J1" s="83"/>
      <c r="K1" s="83"/>
      <c r="L1" s="83"/>
      <c r="M1" s="83"/>
      <c r="N1" s="83"/>
      <c r="O1" s="83"/>
      <c r="P1" s="83"/>
      <c r="AD1" s="196" t="s">
        <v>0</v>
      </c>
      <c r="AE1" s="1"/>
      <c r="AF1" s="1"/>
      <c r="AI1" s="13"/>
    </row>
    <row r="2" spans="1:42" s="18" customFormat="1" ht="23.25" customHeight="1" thickBot="1">
      <c r="A2" s="434" t="s">
        <v>1</v>
      </c>
      <c r="C2" s="304" t="s">
        <v>2</v>
      </c>
      <c r="D2" s="305"/>
      <c r="E2" s="305"/>
      <c r="F2" s="306"/>
      <c r="G2" s="304" t="s">
        <v>3</v>
      </c>
      <c r="H2" s="305"/>
      <c r="I2" s="305"/>
      <c r="J2" s="306"/>
      <c r="K2" s="304" t="s">
        <v>4</v>
      </c>
      <c r="L2" s="305"/>
      <c r="M2" s="306"/>
      <c r="N2" s="304" t="s">
        <v>5</v>
      </c>
      <c r="O2" s="305"/>
      <c r="P2" s="306"/>
      <c r="AD2" s="149" t="s">
        <v>6</v>
      </c>
      <c r="AE2" s="148" t="s">
        <v>7</v>
      </c>
      <c r="AF2" s="179" t="s">
        <v>8</v>
      </c>
      <c r="AI2" s="13"/>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F3" s="180"/>
      <c r="AI3" s="1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13"/>
      <c r="AJ4" s="3"/>
      <c r="AK4" s="3"/>
      <c r="AL4" s="3"/>
      <c r="AM4" s="3"/>
      <c r="AN4" s="3"/>
      <c r="AO4" s="3"/>
      <c r="AP4" s="3"/>
    </row>
    <row r="5" spans="1:42" s="6" customFormat="1" ht="43.5" customHeight="1">
      <c r="B5" s="20"/>
      <c r="C5" s="395" t="s">
        <v>9</v>
      </c>
      <c r="D5" s="395"/>
      <c r="E5" s="395"/>
      <c r="F5" s="395"/>
      <c r="G5" s="395"/>
      <c r="H5" s="395"/>
      <c r="I5" s="395"/>
      <c r="J5" s="395"/>
      <c r="K5" s="321"/>
      <c r="L5" s="321"/>
      <c r="M5" s="321"/>
      <c r="N5" s="54"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7.75" customHeight="1" thickBot="1">
      <c r="B7" s="21"/>
      <c r="C7" s="328" t="s">
        <v>11</v>
      </c>
      <c r="D7" s="329"/>
      <c r="E7" s="329"/>
      <c r="F7" s="329"/>
      <c r="G7" s="329"/>
      <c r="H7" s="329"/>
      <c r="I7" s="329"/>
      <c r="J7" s="329"/>
      <c r="K7" s="329"/>
      <c r="L7" s="329"/>
      <c r="M7" s="329"/>
      <c r="N7" s="329"/>
      <c r="O7" s="329"/>
      <c r="P7" s="330"/>
      <c r="Q7" s="21"/>
      <c r="R7" s="21"/>
      <c r="AD7" s="3"/>
      <c r="AE7" s="3"/>
      <c r="AF7" s="2" t="s">
        <v>12</v>
      </c>
      <c r="AG7" s="2"/>
      <c r="AH7" s="2"/>
      <c r="AI7" s="3"/>
      <c r="AJ7" s="3"/>
      <c r="AK7" s="3"/>
      <c r="AL7" s="3"/>
      <c r="AM7" s="3"/>
      <c r="AN7" s="3"/>
      <c r="AO7" s="3"/>
      <c r="AP7" s="3"/>
    </row>
    <row r="8" spans="1:42" s="5" customFormat="1" ht="75.75" customHeight="1">
      <c r="B8" s="21"/>
      <c r="C8" s="311"/>
      <c r="D8" s="312"/>
      <c r="E8" s="312"/>
      <c r="F8" s="312"/>
      <c r="G8" s="312"/>
      <c r="H8" s="312"/>
      <c r="I8" s="312"/>
      <c r="J8" s="312"/>
      <c r="K8" s="312"/>
      <c r="L8" s="312"/>
      <c r="M8" s="312"/>
      <c r="N8" s="312"/>
      <c r="O8" s="312"/>
      <c r="P8" s="313"/>
      <c r="Q8" s="21"/>
      <c r="R8" s="21"/>
      <c r="AD8" s="386" t="s">
        <v>2</v>
      </c>
      <c r="AE8" s="3"/>
      <c r="AF8" s="385" t="s">
        <v>13</v>
      </c>
      <c r="AG8" s="381"/>
      <c r="AH8" s="381"/>
      <c r="AI8" s="381" t="s">
        <v>14</v>
      </c>
      <c r="AJ8" s="388" t="s">
        <v>7</v>
      </c>
      <c r="AK8" s="388" t="s">
        <v>15</v>
      </c>
      <c r="AL8" s="388" t="s">
        <v>16</v>
      </c>
      <c r="AM8" s="381" t="s">
        <v>17</v>
      </c>
      <c r="AN8" s="381" t="s">
        <v>18</v>
      </c>
      <c r="AO8" s="381" t="s">
        <v>19</v>
      </c>
      <c r="AP8" s="383" t="s">
        <v>8</v>
      </c>
    </row>
    <row r="9" spans="1:42" s="5" customFormat="1" ht="102.75" customHeight="1" thickBot="1">
      <c r="B9" s="21"/>
      <c r="C9" s="314"/>
      <c r="D9" s="315"/>
      <c r="E9" s="315"/>
      <c r="F9" s="315"/>
      <c r="G9" s="315"/>
      <c r="H9" s="315"/>
      <c r="I9" s="315"/>
      <c r="J9" s="315"/>
      <c r="K9" s="315"/>
      <c r="L9" s="315"/>
      <c r="M9" s="315"/>
      <c r="N9" s="315"/>
      <c r="O9" s="315"/>
      <c r="P9" s="316"/>
      <c r="Q9" s="21"/>
      <c r="R9" s="21"/>
      <c r="AD9" s="387"/>
      <c r="AE9" s="3"/>
      <c r="AF9" s="147" t="s">
        <v>20</v>
      </c>
      <c r="AG9" s="158" t="s">
        <v>21</v>
      </c>
      <c r="AH9" s="158" t="s">
        <v>22</v>
      </c>
      <c r="AI9" s="382"/>
      <c r="AJ9" s="389"/>
      <c r="AK9" s="389"/>
      <c r="AL9" s="389"/>
      <c r="AM9" s="382"/>
      <c r="AN9" s="382"/>
      <c r="AO9" s="382"/>
      <c r="AP9" s="384"/>
    </row>
    <row r="10" spans="1:42" s="5" customFormat="1" ht="53.25" customHeight="1">
      <c r="B10" s="21"/>
      <c r="C10" s="292" t="s">
        <v>24</v>
      </c>
      <c r="D10" s="292"/>
      <c r="E10" s="292"/>
      <c r="F10" s="292"/>
      <c r="G10" s="292"/>
      <c r="H10" s="292"/>
      <c r="I10" s="292"/>
      <c r="J10" s="292"/>
      <c r="K10" s="292"/>
      <c r="L10" s="292"/>
      <c r="M10" s="292"/>
      <c r="N10" s="292"/>
      <c r="O10" s="292"/>
      <c r="P10" s="292"/>
      <c r="Q10" s="21"/>
      <c r="R10" s="21"/>
      <c r="AD10" s="151" t="str">
        <f>IF(C3="","",C3)</f>
        <v/>
      </c>
      <c r="AE10" s="3"/>
      <c r="AF10" s="151" t="str">
        <f>IF(K5="","",K5)</f>
        <v/>
      </c>
      <c r="AG10" s="151" t="str">
        <f>IF(O5="","",YEAR(O5))</f>
        <v/>
      </c>
      <c r="AH10" s="151" t="str">
        <f>IF(AD3="Sim","NT de Retorno","")</f>
        <v/>
      </c>
      <c r="AI10" s="151" t="str">
        <f>IF(G108="","",G108)</f>
        <v/>
      </c>
      <c r="AJ10" s="152" t="str">
        <f>IF(AE3="","",AE3)</f>
        <v/>
      </c>
      <c r="AK10" s="152"/>
      <c r="AL10" s="152"/>
      <c r="AM10" s="152" t="str">
        <f>_xlfn.CONCAT(AB18:AB50)</f>
        <v/>
      </c>
      <c r="AN10" s="153" t="str">
        <f>IF(C8="","",C8)</f>
        <v/>
      </c>
      <c r="AO10" s="151" t="s">
        <v>1217</v>
      </c>
      <c r="AP10" s="151" t="str">
        <f>IF(AF3="","",AF3)</f>
        <v/>
      </c>
    </row>
    <row r="11" spans="1:42" s="5" customFormat="1" ht="11.25" customHeight="1" thickBot="1">
      <c r="B11" s="21"/>
      <c r="C11" s="57"/>
      <c r="D11" s="57"/>
      <c r="E11" s="57"/>
      <c r="F11" s="58"/>
      <c r="G11" s="58"/>
      <c r="H11" s="58"/>
      <c r="I11" s="58"/>
      <c r="J11" s="58"/>
      <c r="K11" s="58"/>
      <c r="L11" s="58"/>
      <c r="M11" s="58"/>
      <c r="N11" s="58"/>
      <c r="O11" s="58"/>
      <c r="P11" s="58"/>
      <c r="Q11" s="21"/>
      <c r="R11" s="21"/>
      <c r="AE11" s="3"/>
    </row>
    <row r="12" spans="1:42" s="5" customFormat="1" ht="16.5" customHeight="1" thickTop="1">
      <c r="A12" s="18"/>
      <c r="B12" s="21"/>
      <c r="C12" s="438" t="s">
        <v>1218</v>
      </c>
      <c r="D12" s="438"/>
      <c r="E12" s="438"/>
      <c r="F12" s="438"/>
      <c r="G12" s="438"/>
      <c r="H12" s="438"/>
      <c r="I12" s="438"/>
      <c r="J12" s="438"/>
      <c r="K12" s="438"/>
      <c r="L12" s="438"/>
      <c r="M12" s="438"/>
      <c r="N12" s="438"/>
      <c r="O12" s="438"/>
      <c r="P12" s="438"/>
      <c r="Q12" s="21"/>
      <c r="AE12" s="3"/>
    </row>
    <row r="13" spans="1:42" s="5" customFormat="1" ht="16.5" customHeight="1">
      <c r="A13" s="18"/>
      <c r="B13" s="21"/>
      <c r="C13" s="439"/>
      <c r="D13" s="439"/>
      <c r="E13" s="439"/>
      <c r="F13" s="439"/>
      <c r="G13" s="439"/>
      <c r="H13" s="439"/>
      <c r="I13" s="439"/>
      <c r="J13" s="439"/>
      <c r="K13" s="439"/>
      <c r="L13" s="439"/>
      <c r="M13" s="439"/>
      <c r="N13" s="439"/>
      <c r="O13" s="439"/>
      <c r="P13" s="439"/>
      <c r="Q13" s="21"/>
      <c r="AE13" s="3"/>
    </row>
    <row r="14" spans="1:42" s="4" customFormat="1" ht="16.5" customHeight="1">
      <c r="C14" s="439"/>
      <c r="D14" s="439"/>
      <c r="E14" s="439"/>
      <c r="F14" s="439"/>
      <c r="G14" s="439"/>
      <c r="H14" s="439"/>
      <c r="I14" s="439"/>
      <c r="J14" s="439"/>
      <c r="K14" s="439"/>
      <c r="L14" s="439"/>
      <c r="M14" s="439"/>
      <c r="N14" s="439"/>
      <c r="O14" s="439"/>
      <c r="P14" s="439"/>
    </row>
    <row r="15" spans="1:42" s="4" customFormat="1" ht="6" customHeight="1" thickBot="1">
      <c r="C15" s="96"/>
      <c r="D15" s="96"/>
      <c r="E15" s="96"/>
      <c r="F15" s="96"/>
      <c r="G15" s="96"/>
      <c r="H15" s="96"/>
      <c r="I15" s="96"/>
      <c r="J15" s="96"/>
      <c r="K15" s="96"/>
      <c r="L15" s="96"/>
      <c r="M15" s="96"/>
      <c r="N15" s="96"/>
      <c r="O15" s="96"/>
      <c r="P15" s="97"/>
    </row>
    <row r="16" spans="1:42" s="4" customFormat="1" ht="25.5" customHeight="1">
      <c r="C16" s="442" t="s">
        <v>26</v>
      </c>
      <c r="D16" s="443"/>
      <c r="E16" s="444"/>
      <c r="F16" s="445" t="s">
        <v>324</v>
      </c>
      <c r="G16" s="446"/>
      <c r="H16" s="446"/>
      <c r="I16" s="446"/>
      <c r="J16" s="446"/>
      <c r="K16" s="447"/>
      <c r="L16" s="543" t="s">
        <v>28</v>
      </c>
      <c r="M16" s="544"/>
      <c r="N16" s="545"/>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3:28" s="4" customFormat="1" ht="30"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3:28" ht="161.25" customHeight="1">
      <c r="C18" s="32">
        <v>20</v>
      </c>
      <c r="D18" s="223" t="s">
        <v>45</v>
      </c>
      <c r="E18" s="224"/>
      <c r="F18" s="32" t="s">
        <v>1219</v>
      </c>
      <c r="G18" s="220" t="s">
        <v>1220</v>
      </c>
      <c r="H18" s="221"/>
      <c r="I18" s="221"/>
      <c r="J18" s="221"/>
      <c r="K18" s="222"/>
      <c r="L18" s="62"/>
      <c r="M18" s="62"/>
      <c r="N18" s="62"/>
      <c r="O18" s="63">
        <v>3</v>
      </c>
      <c r="P18" s="63">
        <v>2</v>
      </c>
      <c r="S18" s="1">
        <f>IF(AND(OR($M18="x",$N18="x"),$O18=1,$P18=3),1,0)</f>
        <v>0</v>
      </c>
      <c r="T18" s="1">
        <f t="shared" ref="T18:T50" si="0">IF(AND(OR($M18="x",$N18="x"),$O18=2,$P18=3),1,0)</f>
        <v>0</v>
      </c>
      <c r="U18" s="1">
        <f t="shared" ref="U18:U50" si="1">IF(AND(OR($M18="x",$N18="x"),$O18=3,$P18=3),1,0)</f>
        <v>0</v>
      </c>
      <c r="V18" s="1">
        <f t="shared" ref="V18:V50" si="2">IF(AND(OR($M18="x",$N18="x"),$O18=1,$P18=2),1,0)</f>
        <v>0</v>
      </c>
      <c r="W18" s="1">
        <f t="shared" ref="W18:W50" si="3">IF(AND(OR($M18="x",$N18="x"),$O18=2,$P18=2),1,0)</f>
        <v>0</v>
      </c>
      <c r="X18" s="1">
        <f t="shared" ref="X18:X50" si="4">IF(AND(OR($M18="x",$N18="x"),$O18=3,$P18=2),1,0)</f>
        <v>0</v>
      </c>
      <c r="Y18" s="1">
        <f t="shared" ref="Y18:Y50" si="5">IF(AND(OR($M18="x",$N18="x"),$O18=1,$P18=1),1,0)</f>
        <v>0</v>
      </c>
      <c r="Z18" s="1">
        <f t="shared" ref="Z18:Z50" si="6">IF(AND(OR($M18="x",$N18="x"),$O18=2,$P18=1),1,0)</f>
        <v>0</v>
      </c>
      <c r="AA18" s="1">
        <f t="shared" ref="AA18:AA50" si="7">IF(AND(OR($M18="x",$N18="x"),$O18=3,$P18=1),1,0)</f>
        <v>0</v>
      </c>
      <c r="AB18" s="1" t="str">
        <f>IF(OR(M18="X",N18="X"),_xlfn.CONCAT(F18,";"),"")</f>
        <v/>
      </c>
    </row>
    <row r="19" spans="3:28" ht="102.75" customHeight="1">
      <c r="C19" s="32">
        <v>20</v>
      </c>
      <c r="D19" s="223" t="s">
        <v>45</v>
      </c>
      <c r="E19" s="224"/>
      <c r="F19" s="32" t="s">
        <v>1221</v>
      </c>
      <c r="G19" s="220" t="s">
        <v>1222</v>
      </c>
      <c r="H19" s="221"/>
      <c r="I19" s="221"/>
      <c r="J19" s="221"/>
      <c r="K19" s="222"/>
      <c r="L19" s="62"/>
      <c r="M19" s="62"/>
      <c r="N19" s="62"/>
      <c r="O19" s="63">
        <v>3</v>
      </c>
      <c r="P19" s="63">
        <v>2</v>
      </c>
      <c r="S19" s="1">
        <f t="shared" ref="S19:S50" si="8">IF(AND(OR($M19="x",$N19="x"),$O19=1,$P19=3),1,0)</f>
        <v>0</v>
      </c>
      <c r="T19" s="1">
        <f t="shared" si="0"/>
        <v>0</v>
      </c>
      <c r="U19" s="1">
        <f t="shared" si="1"/>
        <v>0</v>
      </c>
      <c r="V19" s="1">
        <f t="shared" si="2"/>
        <v>0</v>
      </c>
      <c r="W19" s="1">
        <f t="shared" si="3"/>
        <v>0</v>
      </c>
      <c r="X19" s="1">
        <f t="shared" si="4"/>
        <v>0</v>
      </c>
      <c r="Y19" s="1">
        <f t="shared" si="5"/>
        <v>0</v>
      </c>
      <c r="Z19" s="1">
        <f t="shared" si="6"/>
        <v>0</v>
      </c>
      <c r="AA19" s="1">
        <f t="shared" si="7"/>
        <v>0</v>
      </c>
      <c r="AB19" s="1" t="str">
        <f t="shared" ref="AB19:AB50" si="9">IF(OR(M19="X",N19="X"),_xlfn.CONCAT(F19,";"),"")</f>
        <v/>
      </c>
    </row>
    <row r="20" spans="3:28" ht="382.5" customHeight="1">
      <c r="C20" s="32">
        <v>20</v>
      </c>
      <c r="D20" s="223" t="s">
        <v>45</v>
      </c>
      <c r="E20" s="224"/>
      <c r="F20" s="32" t="s">
        <v>1223</v>
      </c>
      <c r="G20" s="220" t="s">
        <v>1224</v>
      </c>
      <c r="H20" s="221"/>
      <c r="I20" s="221"/>
      <c r="J20" s="221"/>
      <c r="K20" s="222"/>
      <c r="L20" s="62"/>
      <c r="M20" s="62"/>
      <c r="N20" s="62"/>
      <c r="O20" s="63">
        <v>3</v>
      </c>
      <c r="P20" s="63">
        <v>2</v>
      </c>
      <c r="S20" s="1">
        <f>IF(AND(OR($M20="x",$N20="x"),$O20=1,$P20=3),1,0)</f>
        <v>0</v>
      </c>
      <c r="T20" s="1">
        <f t="shared" si="0"/>
        <v>0</v>
      </c>
      <c r="U20" s="1">
        <f t="shared" si="1"/>
        <v>0</v>
      </c>
      <c r="V20" s="1">
        <f t="shared" si="2"/>
        <v>0</v>
      </c>
      <c r="W20" s="1">
        <f t="shared" si="3"/>
        <v>0</v>
      </c>
      <c r="X20" s="1">
        <f t="shared" si="4"/>
        <v>0</v>
      </c>
      <c r="Y20" s="1">
        <f t="shared" si="5"/>
        <v>0</v>
      </c>
      <c r="Z20" s="1">
        <f t="shared" si="6"/>
        <v>0</v>
      </c>
      <c r="AA20" s="1">
        <f t="shared" si="7"/>
        <v>0</v>
      </c>
      <c r="AB20" s="1" t="str">
        <f t="shared" si="9"/>
        <v/>
      </c>
    </row>
    <row r="21" spans="3:28" ht="74.25" customHeight="1">
      <c r="C21" s="32">
        <v>20</v>
      </c>
      <c r="D21" s="223" t="s">
        <v>45</v>
      </c>
      <c r="E21" s="224"/>
      <c r="F21" s="32" t="s">
        <v>1225</v>
      </c>
      <c r="G21" s="220" t="s">
        <v>1226</v>
      </c>
      <c r="H21" s="221"/>
      <c r="I21" s="221"/>
      <c r="J21" s="221"/>
      <c r="K21" s="222"/>
      <c r="L21" s="62"/>
      <c r="M21" s="62"/>
      <c r="N21" s="62"/>
      <c r="O21" s="63">
        <v>3</v>
      </c>
      <c r="P21" s="63">
        <v>2</v>
      </c>
      <c r="S21" s="1">
        <f t="shared" si="8"/>
        <v>0</v>
      </c>
      <c r="T21" s="1">
        <f t="shared" si="0"/>
        <v>0</v>
      </c>
      <c r="U21" s="1">
        <f t="shared" si="1"/>
        <v>0</v>
      </c>
      <c r="V21" s="1">
        <f t="shared" si="2"/>
        <v>0</v>
      </c>
      <c r="W21" s="1">
        <f t="shared" si="3"/>
        <v>0</v>
      </c>
      <c r="X21" s="1">
        <f t="shared" si="4"/>
        <v>0</v>
      </c>
      <c r="Y21" s="1">
        <f t="shared" si="5"/>
        <v>0</v>
      </c>
      <c r="Z21" s="1">
        <f t="shared" si="6"/>
        <v>0</v>
      </c>
      <c r="AA21" s="1">
        <f t="shared" si="7"/>
        <v>0</v>
      </c>
      <c r="AB21" s="1" t="str">
        <f t="shared" si="9"/>
        <v/>
      </c>
    </row>
    <row r="22" spans="3:28" ht="81.75" customHeight="1">
      <c r="C22" s="32">
        <v>20</v>
      </c>
      <c r="D22" s="223" t="s">
        <v>45</v>
      </c>
      <c r="E22" s="224"/>
      <c r="F22" s="32" t="s">
        <v>1227</v>
      </c>
      <c r="G22" s="220" t="s">
        <v>1228</v>
      </c>
      <c r="H22" s="221"/>
      <c r="I22" s="221"/>
      <c r="J22" s="221"/>
      <c r="K22" s="222"/>
      <c r="L22" s="62"/>
      <c r="M22" s="62"/>
      <c r="N22" s="62"/>
      <c r="O22" s="63">
        <v>3</v>
      </c>
      <c r="P22" s="63">
        <v>2</v>
      </c>
      <c r="S22" s="1">
        <f>IF(AND(OR($M22="x",$N22="x"),$O22=1,$P22=3),1,0)</f>
        <v>0</v>
      </c>
      <c r="T22" s="1">
        <f t="shared" si="0"/>
        <v>0</v>
      </c>
      <c r="U22" s="1">
        <f t="shared" si="1"/>
        <v>0</v>
      </c>
      <c r="V22" s="1">
        <f t="shared" si="2"/>
        <v>0</v>
      </c>
      <c r="W22" s="1">
        <f t="shared" si="3"/>
        <v>0</v>
      </c>
      <c r="X22" s="1">
        <f t="shared" si="4"/>
        <v>0</v>
      </c>
      <c r="Y22" s="1">
        <f t="shared" si="5"/>
        <v>0</v>
      </c>
      <c r="Z22" s="1">
        <f t="shared" si="6"/>
        <v>0</v>
      </c>
      <c r="AA22" s="1">
        <f t="shared" si="7"/>
        <v>0</v>
      </c>
      <c r="AB22" s="1" t="str">
        <f t="shared" si="9"/>
        <v/>
      </c>
    </row>
    <row r="23" spans="3:28" ht="78" customHeight="1">
      <c r="C23" s="32">
        <v>20</v>
      </c>
      <c r="D23" s="223" t="s">
        <v>45</v>
      </c>
      <c r="E23" s="224"/>
      <c r="F23" s="32" t="s">
        <v>1229</v>
      </c>
      <c r="G23" s="220" t="s">
        <v>1230</v>
      </c>
      <c r="H23" s="221"/>
      <c r="I23" s="221"/>
      <c r="J23" s="221"/>
      <c r="K23" s="222"/>
      <c r="L23" s="62"/>
      <c r="M23" s="62"/>
      <c r="N23" s="62"/>
      <c r="O23" s="63">
        <v>3</v>
      </c>
      <c r="P23" s="63">
        <v>2</v>
      </c>
      <c r="S23" s="1">
        <f t="shared" si="8"/>
        <v>0</v>
      </c>
      <c r="T23" s="1">
        <f t="shared" si="0"/>
        <v>0</v>
      </c>
      <c r="U23" s="1">
        <f t="shared" si="1"/>
        <v>0</v>
      </c>
      <c r="V23" s="1">
        <f t="shared" si="2"/>
        <v>0</v>
      </c>
      <c r="W23" s="1">
        <f t="shared" si="3"/>
        <v>0</v>
      </c>
      <c r="X23" s="1">
        <f t="shared" si="4"/>
        <v>0</v>
      </c>
      <c r="Y23" s="1">
        <f t="shared" si="5"/>
        <v>0</v>
      </c>
      <c r="Z23" s="1">
        <f t="shared" si="6"/>
        <v>0</v>
      </c>
      <c r="AA23" s="1">
        <f t="shared" si="7"/>
        <v>0</v>
      </c>
      <c r="AB23" s="1" t="str">
        <f t="shared" si="9"/>
        <v/>
      </c>
    </row>
    <row r="24" spans="3:28" ht="96.75" customHeight="1">
      <c r="C24" s="32">
        <v>20</v>
      </c>
      <c r="D24" s="223" t="s">
        <v>45</v>
      </c>
      <c r="E24" s="224"/>
      <c r="F24" s="32" t="s">
        <v>1231</v>
      </c>
      <c r="G24" s="220" t="s">
        <v>1232</v>
      </c>
      <c r="H24" s="221"/>
      <c r="I24" s="221"/>
      <c r="J24" s="221"/>
      <c r="K24" s="222"/>
      <c r="L24" s="62"/>
      <c r="M24" s="62"/>
      <c r="N24" s="62"/>
      <c r="O24" s="63">
        <v>3</v>
      </c>
      <c r="P24" s="63">
        <v>2</v>
      </c>
      <c r="S24" s="1">
        <f t="shared" si="8"/>
        <v>0</v>
      </c>
      <c r="T24" s="1">
        <f t="shared" si="0"/>
        <v>0</v>
      </c>
      <c r="U24" s="1">
        <f t="shared" si="1"/>
        <v>0</v>
      </c>
      <c r="V24" s="1">
        <f t="shared" si="2"/>
        <v>0</v>
      </c>
      <c r="W24" s="1">
        <f t="shared" si="3"/>
        <v>0</v>
      </c>
      <c r="X24" s="1">
        <f t="shared" si="4"/>
        <v>0</v>
      </c>
      <c r="Y24" s="1">
        <f t="shared" si="5"/>
        <v>0</v>
      </c>
      <c r="Z24" s="1">
        <f t="shared" si="6"/>
        <v>0</v>
      </c>
      <c r="AA24" s="1">
        <f t="shared" si="7"/>
        <v>0</v>
      </c>
      <c r="AB24" s="1" t="str">
        <f t="shared" si="9"/>
        <v/>
      </c>
    </row>
    <row r="25" spans="3:28" ht="105" customHeight="1">
      <c r="C25" s="32">
        <v>20</v>
      </c>
      <c r="D25" s="223" t="s">
        <v>45</v>
      </c>
      <c r="E25" s="224"/>
      <c r="F25" s="32" t="s">
        <v>1233</v>
      </c>
      <c r="G25" s="220" t="s">
        <v>1234</v>
      </c>
      <c r="H25" s="221"/>
      <c r="I25" s="221"/>
      <c r="J25" s="221"/>
      <c r="K25" s="222"/>
      <c r="L25" s="62"/>
      <c r="M25" s="62"/>
      <c r="N25" s="62"/>
      <c r="O25" s="63">
        <v>3</v>
      </c>
      <c r="P25" s="63">
        <v>2</v>
      </c>
      <c r="S25" s="1">
        <f>IF(AND(OR($M25="x",$N25="x"),$O25=1,$P25=3),1,0)</f>
        <v>0</v>
      </c>
      <c r="T25" s="1">
        <f t="shared" si="0"/>
        <v>0</v>
      </c>
      <c r="U25" s="1">
        <f t="shared" si="1"/>
        <v>0</v>
      </c>
      <c r="V25" s="1">
        <f t="shared" si="2"/>
        <v>0</v>
      </c>
      <c r="W25" s="1">
        <f t="shared" si="3"/>
        <v>0</v>
      </c>
      <c r="X25" s="1">
        <f t="shared" si="4"/>
        <v>0</v>
      </c>
      <c r="Y25" s="1">
        <f t="shared" si="5"/>
        <v>0</v>
      </c>
      <c r="Z25" s="1">
        <f t="shared" si="6"/>
        <v>0</v>
      </c>
      <c r="AA25" s="1">
        <f t="shared" si="7"/>
        <v>0</v>
      </c>
      <c r="AB25" s="1" t="str">
        <f t="shared" si="9"/>
        <v/>
      </c>
    </row>
    <row r="26" spans="3:28" ht="154.5" customHeight="1">
      <c r="C26" s="32">
        <v>20</v>
      </c>
      <c r="D26" s="223" t="s">
        <v>45</v>
      </c>
      <c r="E26" s="224"/>
      <c r="F26" s="32" t="s">
        <v>1235</v>
      </c>
      <c r="G26" s="220" t="s">
        <v>1236</v>
      </c>
      <c r="H26" s="221"/>
      <c r="I26" s="221"/>
      <c r="J26" s="221"/>
      <c r="K26" s="222"/>
      <c r="L26" s="62"/>
      <c r="M26" s="62"/>
      <c r="N26" s="62"/>
      <c r="O26" s="63">
        <v>3</v>
      </c>
      <c r="P26" s="63">
        <v>2</v>
      </c>
      <c r="S26" s="1">
        <f t="shared" si="8"/>
        <v>0</v>
      </c>
      <c r="T26" s="1">
        <f t="shared" si="0"/>
        <v>0</v>
      </c>
      <c r="U26" s="1">
        <f t="shared" si="1"/>
        <v>0</v>
      </c>
      <c r="V26" s="1">
        <f t="shared" si="2"/>
        <v>0</v>
      </c>
      <c r="W26" s="1">
        <f t="shared" si="3"/>
        <v>0</v>
      </c>
      <c r="X26" s="1">
        <f t="shared" si="4"/>
        <v>0</v>
      </c>
      <c r="Y26" s="1">
        <f t="shared" si="5"/>
        <v>0</v>
      </c>
      <c r="Z26" s="1">
        <f t="shared" si="6"/>
        <v>0</v>
      </c>
      <c r="AA26" s="1">
        <f t="shared" si="7"/>
        <v>0</v>
      </c>
      <c r="AB26" s="1" t="str">
        <f t="shared" si="9"/>
        <v/>
      </c>
    </row>
    <row r="27" spans="3:28" ht="126" customHeight="1">
      <c r="C27" s="32">
        <v>20</v>
      </c>
      <c r="D27" s="223" t="s">
        <v>45</v>
      </c>
      <c r="E27" s="224"/>
      <c r="F27" s="32" t="s">
        <v>1237</v>
      </c>
      <c r="G27" s="220" t="s">
        <v>81</v>
      </c>
      <c r="H27" s="221"/>
      <c r="I27" s="221"/>
      <c r="J27" s="221"/>
      <c r="K27" s="222"/>
      <c r="L27" s="62"/>
      <c r="M27" s="62"/>
      <c r="N27" s="62"/>
      <c r="O27" s="63">
        <v>3</v>
      </c>
      <c r="P27" s="63">
        <v>2</v>
      </c>
      <c r="S27" s="1">
        <f>IF(AND(OR($M27="x",$N27="x"),$O27=1,$P27=3),1,0)</f>
        <v>0</v>
      </c>
      <c r="T27" s="1">
        <f t="shared" si="0"/>
        <v>0</v>
      </c>
      <c r="U27" s="1">
        <f t="shared" si="1"/>
        <v>0</v>
      </c>
      <c r="V27" s="1">
        <f t="shared" si="2"/>
        <v>0</v>
      </c>
      <c r="W27" s="1">
        <f t="shared" si="3"/>
        <v>0</v>
      </c>
      <c r="X27" s="1">
        <f t="shared" si="4"/>
        <v>0</v>
      </c>
      <c r="Y27" s="1">
        <f t="shared" si="5"/>
        <v>0</v>
      </c>
      <c r="Z27" s="1">
        <f t="shared" si="6"/>
        <v>0</v>
      </c>
      <c r="AA27" s="1">
        <f t="shared" si="7"/>
        <v>0</v>
      </c>
      <c r="AB27" s="1" t="str">
        <f t="shared" si="9"/>
        <v/>
      </c>
    </row>
    <row r="28" spans="3:28" ht="81.75" customHeight="1">
      <c r="C28" s="32">
        <v>20</v>
      </c>
      <c r="D28" s="223" t="s">
        <v>45</v>
      </c>
      <c r="E28" s="224"/>
      <c r="F28" s="32" t="s">
        <v>1238</v>
      </c>
      <c r="G28" s="220" t="s">
        <v>362</v>
      </c>
      <c r="H28" s="221"/>
      <c r="I28" s="221"/>
      <c r="J28" s="221"/>
      <c r="K28" s="222"/>
      <c r="L28" s="62"/>
      <c r="M28" s="62"/>
      <c r="N28" s="62"/>
      <c r="O28" s="63">
        <v>3</v>
      </c>
      <c r="P28" s="63">
        <v>2</v>
      </c>
      <c r="S28" s="1">
        <f t="shared" si="8"/>
        <v>0</v>
      </c>
      <c r="T28" s="1">
        <f t="shared" si="0"/>
        <v>0</v>
      </c>
      <c r="U28" s="1">
        <f t="shared" si="1"/>
        <v>0</v>
      </c>
      <c r="V28" s="1">
        <f t="shared" si="2"/>
        <v>0</v>
      </c>
      <c r="W28" s="1">
        <f t="shared" si="3"/>
        <v>0</v>
      </c>
      <c r="X28" s="1">
        <f t="shared" si="4"/>
        <v>0</v>
      </c>
      <c r="Y28" s="1">
        <f t="shared" si="5"/>
        <v>0</v>
      </c>
      <c r="Z28" s="1">
        <f t="shared" si="6"/>
        <v>0</v>
      </c>
      <c r="AA28" s="1">
        <f t="shared" si="7"/>
        <v>0</v>
      </c>
      <c r="AB28" s="1" t="str">
        <f t="shared" si="9"/>
        <v/>
      </c>
    </row>
    <row r="29" spans="3:28" ht="117" customHeight="1">
      <c r="C29" s="32">
        <v>20</v>
      </c>
      <c r="D29" s="223" t="s">
        <v>45</v>
      </c>
      <c r="E29" s="224"/>
      <c r="F29" s="32" t="s">
        <v>1239</v>
      </c>
      <c r="G29" s="220" t="s">
        <v>85</v>
      </c>
      <c r="H29" s="221"/>
      <c r="I29" s="221"/>
      <c r="J29" s="221"/>
      <c r="K29" s="222"/>
      <c r="L29" s="62"/>
      <c r="M29" s="62"/>
      <c r="N29" s="62"/>
      <c r="O29" s="63">
        <v>3</v>
      </c>
      <c r="P29" s="63">
        <v>2</v>
      </c>
      <c r="S29" s="1">
        <f t="shared" si="8"/>
        <v>0</v>
      </c>
      <c r="T29" s="1">
        <f t="shared" si="0"/>
        <v>0</v>
      </c>
      <c r="U29" s="1">
        <f t="shared" si="1"/>
        <v>0</v>
      </c>
      <c r="V29" s="1">
        <f t="shared" si="2"/>
        <v>0</v>
      </c>
      <c r="W29" s="1">
        <f t="shared" si="3"/>
        <v>0</v>
      </c>
      <c r="X29" s="1">
        <f t="shared" si="4"/>
        <v>0</v>
      </c>
      <c r="Y29" s="1">
        <f t="shared" si="5"/>
        <v>0</v>
      </c>
      <c r="Z29" s="1">
        <f t="shared" si="6"/>
        <v>0</v>
      </c>
      <c r="AA29" s="1">
        <f t="shared" si="7"/>
        <v>0</v>
      </c>
      <c r="AB29" s="1" t="str">
        <f t="shared" si="9"/>
        <v/>
      </c>
    </row>
    <row r="30" spans="3:28" ht="58.5" customHeight="1">
      <c r="C30" s="32">
        <v>20</v>
      </c>
      <c r="D30" s="223" t="s">
        <v>45</v>
      </c>
      <c r="E30" s="224"/>
      <c r="F30" s="32" t="s">
        <v>1240</v>
      </c>
      <c r="G30" s="220" t="s">
        <v>87</v>
      </c>
      <c r="H30" s="221"/>
      <c r="I30" s="221"/>
      <c r="J30" s="221"/>
      <c r="K30" s="222"/>
      <c r="L30" s="62"/>
      <c r="M30" s="62"/>
      <c r="N30" s="62"/>
      <c r="O30" s="63">
        <v>3</v>
      </c>
      <c r="P30" s="63">
        <v>2</v>
      </c>
      <c r="S30" s="1">
        <f>IF(AND(OR($M30="x",$N30="x"),$O30=1,$P30=3),1,0)</f>
        <v>0</v>
      </c>
      <c r="T30" s="1">
        <f t="shared" si="0"/>
        <v>0</v>
      </c>
      <c r="U30" s="1">
        <f t="shared" si="1"/>
        <v>0</v>
      </c>
      <c r="V30" s="1">
        <f t="shared" si="2"/>
        <v>0</v>
      </c>
      <c r="W30" s="1">
        <f t="shared" si="3"/>
        <v>0</v>
      </c>
      <c r="X30" s="1">
        <f t="shared" si="4"/>
        <v>0</v>
      </c>
      <c r="Y30" s="1">
        <f t="shared" si="5"/>
        <v>0</v>
      </c>
      <c r="Z30" s="1">
        <f t="shared" si="6"/>
        <v>0</v>
      </c>
      <c r="AA30" s="1">
        <f t="shared" si="7"/>
        <v>0</v>
      </c>
      <c r="AB30" s="1" t="str">
        <f t="shared" si="9"/>
        <v/>
      </c>
    </row>
    <row r="31" spans="3:28" ht="124.5" customHeight="1">
      <c r="C31" s="32">
        <v>20</v>
      </c>
      <c r="D31" s="223" t="s">
        <v>45</v>
      </c>
      <c r="E31" s="224"/>
      <c r="F31" s="32" t="s">
        <v>1241</v>
      </c>
      <c r="G31" s="220" t="s">
        <v>1242</v>
      </c>
      <c r="H31" s="221"/>
      <c r="I31" s="221"/>
      <c r="J31" s="221"/>
      <c r="K31" s="222"/>
      <c r="L31" s="62"/>
      <c r="M31" s="62"/>
      <c r="N31" s="62"/>
      <c r="O31" s="63">
        <v>3</v>
      </c>
      <c r="P31" s="63">
        <v>2</v>
      </c>
      <c r="S31" s="1">
        <f t="shared" si="8"/>
        <v>0</v>
      </c>
      <c r="T31" s="1">
        <f t="shared" si="0"/>
        <v>0</v>
      </c>
      <c r="U31" s="1">
        <f t="shared" si="1"/>
        <v>0</v>
      </c>
      <c r="V31" s="1">
        <f t="shared" si="2"/>
        <v>0</v>
      </c>
      <c r="W31" s="1">
        <f t="shared" si="3"/>
        <v>0</v>
      </c>
      <c r="X31" s="1">
        <f t="shared" si="4"/>
        <v>0</v>
      </c>
      <c r="Y31" s="1">
        <f t="shared" si="5"/>
        <v>0</v>
      </c>
      <c r="Z31" s="1">
        <f t="shared" si="6"/>
        <v>0</v>
      </c>
      <c r="AA31" s="1">
        <f t="shared" si="7"/>
        <v>0</v>
      </c>
      <c r="AB31" s="1" t="str">
        <f t="shared" si="9"/>
        <v/>
      </c>
    </row>
    <row r="32" spans="3:28" ht="150" customHeight="1">
      <c r="C32" s="32">
        <v>20</v>
      </c>
      <c r="D32" s="223" t="s">
        <v>45</v>
      </c>
      <c r="E32" s="224"/>
      <c r="F32" s="32" t="s">
        <v>1243</v>
      </c>
      <c r="G32" s="220" t="s">
        <v>93</v>
      </c>
      <c r="H32" s="221"/>
      <c r="I32" s="221"/>
      <c r="J32" s="221"/>
      <c r="K32" s="222"/>
      <c r="L32" s="62"/>
      <c r="M32" s="62"/>
      <c r="N32" s="62"/>
      <c r="O32" s="63">
        <v>3</v>
      </c>
      <c r="P32" s="63">
        <v>2</v>
      </c>
      <c r="S32" s="1">
        <f>IF(AND(OR($M32="x",$N32="x"),$O32=1,$P32=3),1,0)</f>
        <v>0</v>
      </c>
      <c r="T32" s="1">
        <f t="shared" si="0"/>
        <v>0</v>
      </c>
      <c r="U32" s="1">
        <f t="shared" si="1"/>
        <v>0</v>
      </c>
      <c r="V32" s="1">
        <f t="shared" si="2"/>
        <v>0</v>
      </c>
      <c r="W32" s="1">
        <f t="shared" si="3"/>
        <v>0</v>
      </c>
      <c r="X32" s="1">
        <f t="shared" si="4"/>
        <v>0</v>
      </c>
      <c r="Y32" s="1">
        <f t="shared" si="5"/>
        <v>0</v>
      </c>
      <c r="Z32" s="1">
        <f t="shared" si="6"/>
        <v>0</v>
      </c>
      <c r="AA32" s="1">
        <f t="shared" si="7"/>
        <v>0</v>
      </c>
      <c r="AB32" s="1" t="str">
        <f t="shared" si="9"/>
        <v/>
      </c>
    </row>
    <row r="33" spans="2:28" ht="205.5" customHeight="1">
      <c r="C33" s="32">
        <v>20</v>
      </c>
      <c r="D33" s="223" t="s">
        <v>45</v>
      </c>
      <c r="E33" s="224"/>
      <c r="F33" s="32" t="s">
        <v>1244</v>
      </c>
      <c r="G33" s="220" t="s">
        <v>1245</v>
      </c>
      <c r="H33" s="221"/>
      <c r="I33" s="221"/>
      <c r="J33" s="221"/>
      <c r="K33" s="222"/>
      <c r="L33" s="62"/>
      <c r="M33" s="62"/>
      <c r="N33" s="62"/>
      <c r="O33" s="63">
        <v>3</v>
      </c>
      <c r="P33" s="63">
        <v>2</v>
      </c>
      <c r="S33" s="1">
        <f t="shared" si="8"/>
        <v>0</v>
      </c>
      <c r="T33" s="1">
        <f t="shared" si="0"/>
        <v>0</v>
      </c>
      <c r="U33" s="1">
        <f t="shared" si="1"/>
        <v>0</v>
      </c>
      <c r="V33" s="1">
        <f t="shared" si="2"/>
        <v>0</v>
      </c>
      <c r="W33" s="1">
        <f t="shared" si="3"/>
        <v>0</v>
      </c>
      <c r="X33" s="1">
        <f t="shared" si="4"/>
        <v>0</v>
      </c>
      <c r="Y33" s="1">
        <f t="shared" si="5"/>
        <v>0</v>
      </c>
      <c r="Z33" s="1">
        <f t="shared" si="6"/>
        <v>0</v>
      </c>
      <c r="AA33" s="1">
        <f t="shared" si="7"/>
        <v>0</v>
      </c>
      <c r="AB33" s="1" t="str">
        <f t="shared" si="9"/>
        <v/>
      </c>
    </row>
    <row r="34" spans="2:28" ht="123.75" customHeight="1">
      <c r="C34" s="32">
        <v>20</v>
      </c>
      <c r="D34" s="223" t="s">
        <v>45</v>
      </c>
      <c r="E34" s="224"/>
      <c r="F34" s="32" t="s">
        <v>1246</v>
      </c>
      <c r="G34" s="220" t="s">
        <v>1247</v>
      </c>
      <c r="H34" s="221"/>
      <c r="I34" s="221"/>
      <c r="J34" s="221"/>
      <c r="K34" s="222"/>
      <c r="L34" s="62"/>
      <c r="M34" s="62"/>
      <c r="N34" s="62"/>
      <c r="O34" s="63">
        <v>3</v>
      </c>
      <c r="P34" s="63">
        <v>2</v>
      </c>
      <c r="S34" s="1">
        <f t="shared" si="8"/>
        <v>0</v>
      </c>
      <c r="T34" s="1">
        <f t="shared" si="0"/>
        <v>0</v>
      </c>
      <c r="U34" s="1">
        <f t="shared" si="1"/>
        <v>0</v>
      </c>
      <c r="V34" s="1">
        <f t="shared" si="2"/>
        <v>0</v>
      </c>
      <c r="W34" s="1">
        <f t="shared" si="3"/>
        <v>0</v>
      </c>
      <c r="X34" s="1">
        <f t="shared" si="4"/>
        <v>0</v>
      </c>
      <c r="Y34" s="1">
        <f t="shared" si="5"/>
        <v>0</v>
      </c>
      <c r="Z34" s="1">
        <f t="shared" si="6"/>
        <v>0</v>
      </c>
      <c r="AA34" s="1">
        <f t="shared" si="7"/>
        <v>0</v>
      </c>
      <c r="AB34" s="1" t="str">
        <f t="shared" si="9"/>
        <v/>
      </c>
    </row>
    <row r="35" spans="2:28" ht="150.75" customHeight="1">
      <c r="C35" s="32">
        <v>20</v>
      </c>
      <c r="D35" s="223" t="s">
        <v>45</v>
      </c>
      <c r="E35" s="224"/>
      <c r="F35" s="32" t="s">
        <v>1248</v>
      </c>
      <c r="G35" s="220" t="s">
        <v>99</v>
      </c>
      <c r="H35" s="221"/>
      <c r="I35" s="221"/>
      <c r="J35" s="221"/>
      <c r="K35" s="222"/>
      <c r="L35" s="62"/>
      <c r="M35" s="62"/>
      <c r="N35" s="62"/>
      <c r="O35" s="63">
        <v>3</v>
      </c>
      <c r="P35" s="63">
        <v>2</v>
      </c>
      <c r="S35" s="1">
        <f>IF(AND(OR($M35="x",$N35="x"),$O35=1,$P35=3),1,0)</f>
        <v>0</v>
      </c>
      <c r="T35" s="1">
        <f t="shared" si="0"/>
        <v>0</v>
      </c>
      <c r="U35" s="1">
        <f t="shared" si="1"/>
        <v>0</v>
      </c>
      <c r="V35" s="1">
        <f t="shared" si="2"/>
        <v>0</v>
      </c>
      <c r="W35" s="1">
        <f t="shared" si="3"/>
        <v>0</v>
      </c>
      <c r="X35" s="1">
        <f t="shared" si="4"/>
        <v>0</v>
      </c>
      <c r="Y35" s="1">
        <f t="shared" si="5"/>
        <v>0</v>
      </c>
      <c r="Z35" s="1">
        <f t="shared" si="6"/>
        <v>0</v>
      </c>
      <c r="AA35" s="1">
        <f t="shared" si="7"/>
        <v>0</v>
      </c>
      <c r="AB35" s="1" t="str">
        <f t="shared" si="9"/>
        <v/>
      </c>
    </row>
    <row r="36" spans="2:28" ht="105" customHeight="1">
      <c r="C36" s="32">
        <v>20</v>
      </c>
      <c r="D36" s="223" t="s">
        <v>45</v>
      </c>
      <c r="E36" s="224"/>
      <c r="F36" s="32" t="s">
        <v>1249</v>
      </c>
      <c r="G36" s="220" t="s">
        <v>101</v>
      </c>
      <c r="H36" s="221"/>
      <c r="I36" s="221"/>
      <c r="J36" s="221"/>
      <c r="K36" s="222"/>
      <c r="L36" s="62"/>
      <c r="M36" s="62"/>
      <c r="N36" s="62"/>
      <c r="O36" s="63">
        <v>3</v>
      </c>
      <c r="P36" s="63">
        <v>2</v>
      </c>
      <c r="S36" s="1">
        <f t="shared" si="8"/>
        <v>0</v>
      </c>
      <c r="T36" s="1">
        <f t="shared" si="0"/>
        <v>0</v>
      </c>
      <c r="U36" s="1">
        <f t="shared" si="1"/>
        <v>0</v>
      </c>
      <c r="V36" s="1">
        <f t="shared" si="2"/>
        <v>0</v>
      </c>
      <c r="W36" s="1">
        <f t="shared" si="3"/>
        <v>0</v>
      </c>
      <c r="X36" s="1">
        <f t="shared" si="4"/>
        <v>0</v>
      </c>
      <c r="Y36" s="1">
        <f t="shared" si="5"/>
        <v>0</v>
      </c>
      <c r="Z36" s="1">
        <f t="shared" si="6"/>
        <v>0</v>
      </c>
      <c r="AA36" s="1">
        <f t="shared" si="7"/>
        <v>0</v>
      </c>
      <c r="AB36" s="1" t="str">
        <f t="shared" si="9"/>
        <v/>
      </c>
    </row>
    <row r="37" spans="2:28" ht="54.75" customHeight="1">
      <c r="C37" s="32">
        <v>20</v>
      </c>
      <c r="D37" s="223" t="s">
        <v>45</v>
      </c>
      <c r="E37" s="224"/>
      <c r="F37" s="32" t="s">
        <v>1250</v>
      </c>
      <c r="G37" s="220" t="s">
        <v>1251</v>
      </c>
      <c r="H37" s="221"/>
      <c r="I37" s="221"/>
      <c r="J37" s="221"/>
      <c r="K37" s="222"/>
      <c r="L37" s="62"/>
      <c r="M37" s="62"/>
      <c r="N37" s="62"/>
      <c r="O37" s="63">
        <v>3</v>
      </c>
      <c r="P37" s="63">
        <v>2</v>
      </c>
      <c r="S37" s="1">
        <f>IF(AND(OR($M37="x",$N37="x"),$O37=1,$P37=3),1,0)</f>
        <v>0</v>
      </c>
      <c r="T37" s="1">
        <f t="shared" si="0"/>
        <v>0</v>
      </c>
      <c r="U37" s="1">
        <f t="shared" si="1"/>
        <v>0</v>
      </c>
      <c r="V37" s="1">
        <f t="shared" si="2"/>
        <v>0</v>
      </c>
      <c r="W37" s="1">
        <f t="shared" si="3"/>
        <v>0</v>
      </c>
      <c r="X37" s="1">
        <f t="shared" si="4"/>
        <v>0</v>
      </c>
      <c r="Y37" s="1">
        <f t="shared" si="5"/>
        <v>0</v>
      </c>
      <c r="Z37" s="1">
        <f t="shared" si="6"/>
        <v>0</v>
      </c>
      <c r="AA37" s="1">
        <f t="shared" si="7"/>
        <v>0</v>
      </c>
      <c r="AB37" s="1" t="str">
        <f t="shared" si="9"/>
        <v/>
      </c>
    </row>
    <row r="38" spans="2:28" ht="175.5" customHeight="1">
      <c r="C38" s="131" t="s">
        <v>178</v>
      </c>
      <c r="D38" s="286" t="s">
        <v>179</v>
      </c>
      <c r="E38" s="286"/>
      <c r="F38" s="131" t="s">
        <v>180</v>
      </c>
      <c r="G38" s="282" t="s">
        <v>181</v>
      </c>
      <c r="H38" s="283"/>
      <c r="I38" s="283"/>
      <c r="J38" s="283"/>
      <c r="K38" s="284"/>
      <c r="L38" s="62"/>
      <c r="M38" s="62"/>
      <c r="N38" s="62"/>
      <c r="O38" s="63">
        <v>1</v>
      </c>
      <c r="P38" s="63">
        <v>2</v>
      </c>
      <c r="S38" s="1">
        <f t="shared" ref="S38:S42" si="10">IF(AND(OR($M38="x",$N38="x"),$O38=1,$P38=3),1,0)</f>
        <v>0</v>
      </c>
      <c r="T38" s="1">
        <f t="shared" si="0"/>
        <v>0</v>
      </c>
      <c r="U38" s="1">
        <f t="shared" si="1"/>
        <v>0</v>
      </c>
      <c r="V38" s="1">
        <f t="shared" si="2"/>
        <v>0</v>
      </c>
      <c r="W38" s="1">
        <f t="shared" si="3"/>
        <v>0</v>
      </c>
      <c r="X38" s="1">
        <f t="shared" si="4"/>
        <v>0</v>
      </c>
      <c r="Y38" s="1">
        <f t="shared" si="5"/>
        <v>0</v>
      </c>
      <c r="Z38" s="1">
        <f t="shared" si="6"/>
        <v>0</v>
      </c>
      <c r="AA38" s="1">
        <f t="shared" si="7"/>
        <v>0</v>
      </c>
      <c r="AB38" s="1" t="str">
        <f t="shared" si="9"/>
        <v/>
      </c>
    </row>
    <row r="39" spans="2:28" ht="164.25" customHeight="1">
      <c r="C39" s="131" t="s">
        <v>178</v>
      </c>
      <c r="D39" s="286" t="s">
        <v>179</v>
      </c>
      <c r="E39" s="286"/>
      <c r="F39" s="131" t="s">
        <v>182</v>
      </c>
      <c r="G39" s="282" t="s">
        <v>183</v>
      </c>
      <c r="H39" s="283"/>
      <c r="I39" s="283"/>
      <c r="J39" s="283"/>
      <c r="K39" s="284"/>
      <c r="L39" s="62"/>
      <c r="M39" s="62"/>
      <c r="N39" s="62"/>
      <c r="O39" s="63">
        <v>2</v>
      </c>
      <c r="P39" s="63">
        <v>3</v>
      </c>
      <c r="S39" s="1">
        <f t="shared" si="10"/>
        <v>0</v>
      </c>
      <c r="T39" s="1">
        <f t="shared" si="0"/>
        <v>0</v>
      </c>
      <c r="U39" s="1">
        <f t="shared" si="1"/>
        <v>0</v>
      </c>
      <c r="V39" s="1">
        <f t="shared" si="2"/>
        <v>0</v>
      </c>
      <c r="W39" s="1">
        <f t="shared" si="3"/>
        <v>0</v>
      </c>
      <c r="X39" s="1">
        <f t="shared" si="4"/>
        <v>0</v>
      </c>
      <c r="Y39" s="1">
        <f t="shared" si="5"/>
        <v>0</v>
      </c>
      <c r="Z39" s="1">
        <f t="shared" si="6"/>
        <v>0</v>
      </c>
      <c r="AA39" s="1">
        <f t="shared" si="7"/>
        <v>0</v>
      </c>
      <c r="AB39" s="1" t="str">
        <f t="shared" ref="AB39" si="11">IF(OR(M39="X",N39="X"),_xlfn.CONCAT(F39,";"),"")</f>
        <v/>
      </c>
    </row>
    <row r="40" spans="2:28" ht="98.25" customHeight="1">
      <c r="C40" s="45" t="s">
        <v>184</v>
      </c>
      <c r="D40" s="223" t="s">
        <v>185</v>
      </c>
      <c r="E40" s="224"/>
      <c r="F40" s="45" t="s">
        <v>186</v>
      </c>
      <c r="G40" s="220" t="s">
        <v>187</v>
      </c>
      <c r="H40" s="221"/>
      <c r="I40" s="221"/>
      <c r="J40" s="221"/>
      <c r="K40" s="221"/>
      <c r="L40" s="62"/>
      <c r="M40" s="62"/>
      <c r="N40" s="62"/>
      <c r="O40" s="63">
        <v>2</v>
      </c>
      <c r="P40" s="63">
        <v>2</v>
      </c>
      <c r="S40" s="1">
        <f t="shared" si="10"/>
        <v>0</v>
      </c>
      <c r="T40" s="1">
        <f t="shared" si="0"/>
        <v>0</v>
      </c>
      <c r="U40" s="1">
        <f t="shared" si="1"/>
        <v>0</v>
      </c>
      <c r="V40" s="1">
        <f t="shared" si="2"/>
        <v>0</v>
      </c>
      <c r="W40" s="1">
        <f t="shared" si="3"/>
        <v>0</v>
      </c>
      <c r="X40" s="1">
        <f t="shared" si="4"/>
        <v>0</v>
      </c>
      <c r="Y40" s="1">
        <f t="shared" si="5"/>
        <v>0</v>
      </c>
      <c r="Z40" s="1">
        <f t="shared" si="6"/>
        <v>0</v>
      </c>
      <c r="AA40" s="1">
        <f t="shared" si="7"/>
        <v>0</v>
      </c>
      <c r="AB40" s="1" t="str">
        <f t="shared" si="9"/>
        <v/>
      </c>
    </row>
    <row r="41" spans="2:28" ht="100.5" customHeight="1">
      <c r="C41" s="45" t="s">
        <v>188</v>
      </c>
      <c r="D41" s="270" t="s">
        <v>189</v>
      </c>
      <c r="E41" s="270"/>
      <c r="F41" s="45" t="s">
        <v>190</v>
      </c>
      <c r="G41" s="220" t="s">
        <v>191</v>
      </c>
      <c r="H41" s="221"/>
      <c r="I41" s="221"/>
      <c r="J41" s="221"/>
      <c r="K41" s="222"/>
      <c r="L41" s="62"/>
      <c r="M41" s="62"/>
      <c r="N41" s="62"/>
      <c r="O41" s="63">
        <v>2</v>
      </c>
      <c r="P41" s="63">
        <v>2</v>
      </c>
      <c r="S41" s="1">
        <f t="shared" si="10"/>
        <v>0</v>
      </c>
      <c r="T41" s="1">
        <f t="shared" si="0"/>
        <v>0</v>
      </c>
      <c r="U41" s="1">
        <f t="shared" si="1"/>
        <v>0</v>
      </c>
      <c r="V41" s="1">
        <f t="shared" si="2"/>
        <v>0</v>
      </c>
      <c r="W41" s="1">
        <f t="shared" si="3"/>
        <v>0</v>
      </c>
      <c r="X41" s="1">
        <f t="shared" si="4"/>
        <v>0</v>
      </c>
      <c r="Y41" s="1">
        <f t="shared" si="5"/>
        <v>0</v>
      </c>
      <c r="Z41" s="1">
        <f t="shared" si="6"/>
        <v>0</v>
      </c>
      <c r="AA41" s="1">
        <f t="shared" si="7"/>
        <v>0</v>
      </c>
      <c r="AB41" s="1" t="str">
        <f t="shared" si="9"/>
        <v/>
      </c>
    </row>
    <row r="42" spans="2:28" ht="117.75" customHeight="1">
      <c r="B42" s="51"/>
      <c r="C42" s="32" t="s">
        <v>192</v>
      </c>
      <c r="D42" s="270" t="s">
        <v>193</v>
      </c>
      <c r="E42" s="270"/>
      <c r="F42" s="32" t="s">
        <v>194</v>
      </c>
      <c r="G42" s="271" t="s">
        <v>195</v>
      </c>
      <c r="H42" s="271"/>
      <c r="I42" s="271"/>
      <c r="J42" s="271"/>
      <c r="K42" s="271"/>
      <c r="L42" s="62"/>
      <c r="M42" s="62"/>
      <c r="N42" s="62"/>
      <c r="O42" s="63">
        <v>2</v>
      </c>
      <c r="P42" s="64">
        <v>2</v>
      </c>
      <c r="Q42" s="3"/>
      <c r="S42" s="34">
        <f t="shared" si="10"/>
        <v>0</v>
      </c>
      <c r="T42" s="34">
        <f t="shared" si="0"/>
        <v>0</v>
      </c>
      <c r="U42" s="34">
        <f t="shared" si="1"/>
        <v>0</v>
      </c>
      <c r="V42" s="34">
        <f t="shared" si="2"/>
        <v>0</v>
      </c>
      <c r="W42" s="34">
        <f t="shared" si="3"/>
        <v>0</v>
      </c>
      <c r="X42" s="34">
        <f t="shared" si="4"/>
        <v>0</v>
      </c>
      <c r="Y42" s="34">
        <f t="shared" si="5"/>
        <v>0</v>
      </c>
      <c r="Z42" s="34">
        <f t="shared" si="6"/>
        <v>0</v>
      </c>
      <c r="AA42" s="34">
        <f t="shared" si="7"/>
        <v>0</v>
      </c>
      <c r="AB42" s="1" t="str">
        <f t="shared" si="9"/>
        <v/>
      </c>
    </row>
    <row r="43" spans="2:28" ht="184.5" customHeight="1">
      <c r="C43" s="45" t="s">
        <v>196</v>
      </c>
      <c r="D43" s="338" t="s">
        <v>197</v>
      </c>
      <c r="E43" s="339"/>
      <c r="F43" s="45" t="s">
        <v>198</v>
      </c>
      <c r="G43" s="282" t="s">
        <v>199</v>
      </c>
      <c r="H43" s="283"/>
      <c r="I43" s="283"/>
      <c r="J43" s="283"/>
      <c r="K43" s="284"/>
      <c r="L43" s="62"/>
      <c r="M43" s="62"/>
      <c r="N43" s="62"/>
      <c r="O43" s="64">
        <v>3</v>
      </c>
      <c r="P43" s="64">
        <v>1</v>
      </c>
      <c r="S43" s="1">
        <f>IF(AND(OR($M43="x",$N43="x"),$O43=1,$P43=3),1,0)</f>
        <v>0</v>
      </c>
      <c r="T43" s="1">
        <f>IF(AND(OR($M43="x",$N43="x"),$O43=2,$P43=3),1,0)</f>
        <v>0</v>
      </c>
      <c r="U43" s="1">
        <f>IF(AND(OR($M43="x",$N43="x"),$O43=3,$P43=3),1,0)</f>
        <v>0</v>
      </c>
      <c r="V43" s="1">
        <f>IF(AND(OR($M43="x",$N43="x"),$O43=1,$P43=2),1,0)</f>
        <v>0</v>
      </c>
      <c r="W43" s="1">
        <f>IF(AND(OR($M43="x",$N43="x"),$O43=2,$P43=2),1,0)</f>
        <v>0</v>
      </c>
      <c r="X43" s="1">
        <f>IF(AND(OR($M43="x",$N43="x"),$O43=3,$P43=2),1,0)</f>
        <v>0</v>
      </c>
      <c r="Y43" s="1">
        <f>IF(AND(OR($M43="x",$N43="x"),$O43=1,$P43=1),1,0)</f>
        <v>0</v>
      </c>
      <c r="Z43" s="1">
        <f>IF(AND(OR($M43="x",$N43="x"),$O43=2,$P43=1),1,0)</f>
        <v>0</v>
      </c>
      <c r="AA43" s="1">
        <f>IF(AND(OR($M43="x",$N43="x"),$O43=3,$P43=1),1,0)</f>
        <v>0</v>
      </c>
      <c r="AB43" s="1" t="str">
        <f t="shared" si="9"/>
        <v/>
      </c>
    </row>
    <row r="44" spans="2:28" ht="15.75" customHeight="1">
      <c r="C44" s="79"/>
      <c r="D44" s="69"/>
      <c r="E44" s="69"/>
      <c r="F44" s="69"/>
      <c r="G44" s="69"/>
      <c r="H44" s="69"/>
      <c r="I44" s="69"/>
      <c r="J44" s="69"/>
      <c r="K44" s="69"/>
      <c r="L44" s="69"/>
      <c r="M44" s="69"/>
      <c r="N44" s="69"/>
      <c r="O44" s="69"/>
      <c r="P44" s="69"/>
      <c r="AB44" s="1" t="str">
        <f t="shared" si="9"/>
        <v/>
      </c>
    </row>
    <row r="45" spans="2:28" ht="39.75" customHeight="1">
      <c r="C45" s="548" t="s">
        <v>1252</v>
      </c>
      <c r="D45" s="549"/>
      <c r="E45" s="549"/>
      <c r="F45" s="549"/>
      <c r="G45" s="549"/>
      <c r="H45" s="549"/>
      <c r="I45" s="549"/>
      <c r="J45" s="549"/>
      <c r="K45" s="549"/>
      <c r="L45" s="189" t="str">
        <f>IF(AND(L47="ocultar",L48="ocultar",L49="ocultar",L50="ocultar"),"ocultar","")</f>
        <v/>
      </c>
      <c r="M45" s="187"/>
      <c r="N45" s="187"/>
      <c r="O45" s="187"/>
      <c r="P45" s="188"/>
      <c r="AB45" s="1" t="str">
        <f t="shared" si="9"/>
        <v/>
      </c>
    </row>
    <row r="46" spans="2:28" ht="14.25" customHeight="1">
      <c r="C46" s="79"/>
      <c r="D46" s="69"/>
      <c r="E46" s="69"/>
      <c r="F46" s="69"/>
      <c r="G46" s="69"/>
      <c r="H46" s="69"/>
      <c r="I46" s="69"/>
      <c r="J46" s="69"/>
      <c r="K46" s="69"/>
      <c r="L46" s="69"/>
      <c r="M46" s="69"/>
      <c r="N46" s="69"/>
      <c r="O46" s="69"/>
      <c r="P46" s="69"/>
      <c r="AB46" s="1" t="str">
        <f t="shared" si="9"/>
        <v/>
      </c>
    </row>
    <row r="47" spans="2:28" ht="193.5" customHeight="1">
      <c r="C47" s="32">
        <v>20</v>
      </c>
      <c r="D47" s="270" t="s">
        <v>45</v>
      </c>
      <c r="E47" s="270"/>
      <c r="F47" s="32" t="s">
        <v>1253</v>
      </c>
      <c r="G47" s="271" t="s">
        <v>1254</v>
      </c>
      <c r="H47" s="271"/>
      <c r="I47" s="271"/>
      <c r="J47" s="271"/>
      <c r="K47" s="271"/>
      <c r="L47" s="62"/>
      <c r="M47" s="62"/>
      <c r="N47" s="62"/>
      <c r="O47" s="63">
        <v>3</v>
      </c>
      <c r="P47" s="63">
        <v>2</v>
      </c>
      <c r="S47" s="1">
        <f t="shared" si="8"/>
        <v>0</v>
      </c>
      <c r="T47" s="1">
        <f t="shared" si="0"/>
        <v>0</v>
      </c>
      <c r="U47" s="1">
        <f t="shared" si="1"/>
        <v>0</v>
      </c>
      <c r="V47" s="1">
        <f t="shared" si="2"/>
        <v>0</v>
      </c>
      <c r="W47" s="1">
        <f t="shared" si="3"/>
        <v>0</v>
      </c>
      <c r="X47" s="1">
        <f t="shared" si="4"/>
        <v>0</v>
      </c>
      <c r="Y47" s="1">
        <f t="shared" si="5"/>
        <v>0</v>
      </c>
      <c r="Z47" s="1">
        <f t="shared" si="6"/>
        <v>0</v>
      </c>
      <c r="AA47" s="1">
        <f t="shared" si="7"/>
        <v>0</v>
      </c>
      <c r="AB47" s="1" t="str">
        <f t="shared" si="9"/>
        <v/>
      </c>
    </row>
    <row r="48" spans="2:28" ht="220.5" customHeight="1">
      <c r="C48" s="32">
        <v>20</v>
      </c>
      <c r="D48" s="223" t="s">
        <v>45</v>
      </c>
      <c r="E48" s="224"/>
      <c r="F48" s="32" t="s">
        <v>1255</v>
      </c>
      <c r="G48" s="220" t="s">
        <v>1256</v>
      </c>
      <c r="H48" s="221"/>
      <c r="I48" s="221"/>
      <c r="J48" s="221"/>
      <c r="K48" s="222"/>
      <c r="L48" s="62"/>
      <c r="M48" s="62"/>
      <c r="N48" s="62"/>
      <c r="O48" s="63">
        <v>3</v>
      </c>
      <c r="P48" s="63">
        <v>2</v>
      </c>
      <c r="S48" s="1">
        <f t="shared" si="8"/>
        <v>0</v>
      </c>
      <c r="T48" s="1">
        <f t="shared" si="0"/>
        <v>0</v>
      </c>
      <c r="U48" s="1">
        <f t="shared" si="1"/>
        <v>0</v>
      </c>
      <c r="V48" s="1">
        <f t="shared" si="2"/>
        <v>0</v>
      </c>
      <c r="W48" s="1">
        <f t="shared" si="3"/>
        <v>0</v>
      </c>
      <c r="X48" s="1">
        <f t="shared" si="4"/>
        <v>0</v>
      </c>
      <c r="Y48" s="1">
        <f t="shared" si="5"/>
        <v>0</v>
      </c>
      <c r="Z48" s="1">
        <f t="shared" si="6"/>
        <v>0</v>
      </c>
      <c r="AA48" s="1">
        <f t="shared" si="7"/>
        <v>0</v>
      </c>
      <c r="AB48" s="1" t="str">
        <f t="shared" si="9"/>
        <v/>
      </c>
    </row>
    <row r="49" spans="1:28" ht="124.5" customHeight="1">
      <c r="C49" s="32">
        <v>20</v>
      </c>
      <c r="D49" s="223" t="s">
        <v>45</v>
      </c>
      <c r="E49" s="224"/>
      <c r="F49" s="32" t="s">
        <v>1257</v>
      </c>
      <c r="G49" s="220" t="s">
        <v>1258</v>
      </c>
      <c r="H49" s="221"/>
      <c r="I49" s="221"/>
      <c r="J49" s="221"/>
      <c r="K49" s="222"/>
      <c r="L49" s="62"/>
      <c r="M49" s="62"/>
      <c r="N49" s="62"/>
      <c r="O49" s="63">
        <v>3</v>
      </c>
      <c r="P49" s="63">
        <v>2</v>
      </c>
      <c r="S49" s="1">
        <f>IF(AND(OR($M49="x",$N49="x"),$O49=1,$P49=3),1,0)</f>
        <v>0</v>
      </c>
      <c r="T49" s="1">
        <f t="shared" si="0"/>
        <v>0</v>
      </c>
      <c r="U49" s="1">
        <f t="shared" si="1"/>
        <v>0</v>
      </c>
      <c r="V49" s="1">
        <f t="shared" si="2"/>
        <v>0</v>
      </c>
      <c r="W49" s="1">
        <f t="shared" si="3"/>
        <v>0</v>
      </c>
      <c r="X49" s="1">
        <f t="shared" si="4"/>
        <v>0</v>
      </c>
      <c r="Y49" s="1">
        <f t="shared" si="5"/>
        <v>0</v>
      </c>
      <c r="Z49" s="1">
        <f t="shared" si="6"/>
        <v>0</v>
      </c>
      <c r="AA49" s="1">
        <f t="shared" si="7"/>
        <v>0</v>
      </c>
      <c r="AB49" s="1" t="str">
        <f t="shared" si="9"/>
        <v/>
      </c>
    </row>
    <row r="50" spans="1:28" ht="155.25" customHeight="1">
      <c r="C50" s="32">
        <v>20</v>
      </c>
      <c r="D50" s="223" t="s">
        <v>45</v>
      </c>
      <c r="E50" s="224"/>
      <c r="F50" s="32" t="s">
        <v>1259</v>
      </c>
      <c r="G50" s="220" t="s">
        <v>1260</v>
      </c>
      <c r="H50" s="221"/>
      <c r="I50" s="221"/>
      <c r="J50" s="221"/>
      <c r="K50" s="222"/>
      <c r="L50" s="62"/>
      <c r="M50" s="62"/>
      <c r="N50" s="62"/>
      <c r="O50" s="63">
        <v>3</v>
      </c>
      <c r="P50" s="63">
        <v>2</v>
      </c>
      <c r="S50" s="1">
        <f t="shared" si="8"/>
        <v>0</v>
      </c>
      <c r="T50" s="1">
        <f t="shared" si="0"/>
        <v>0</v>
      </c>
      <c r="U50" s="1">
        <f t="shared" si="1"/>
        <v>0</v>
      </c>
      <c r="V50" s="1">
        <f t="shared" si="2"/>
        <v>0</v>
      </c>
      <c r="W50" s="1">
        <f t="shared" si="3"/>
        <v>0</v>
      </c>
      <c r="X50" s="1">
        <f t="shared" si="4"/>
        <v>0</v>
      </c>
      <c r="Y50" s="1">
        <f t="shared" si="5"/>
        <v>0</v>
      </c>
      <c r="Z50" s="1">
        <f t="shared" si="6"/>
        <v>0</v>
      </c>
      <c r="AA50" s="1">
        <f t="shared" si="7"/>
        <v>0</v>
      </c>
      <c r="AB50" s="1" t="str">
        <f t="shared" si="9"/>
        <v/>
      </c>
    </row>
    <row r="51" spans="1:28" ht="15.75" customHeight="1">
      <c r="C51" s="69"/>
      <c r="D51" s="69"/>
      <c r="E51" s="69"/>
      <c r="F51" s="69"/>
      <c r="G51" s="69"/>
      <c r="H51" s="69"/>
      <c r="I51" s="69"/>
      <c r="J51" s="69"/>
      <c r="K51" s="69"/>
      <c r="L51" s="69"/>
      <c r="M51" s="69"/>
      <c r="N51" s="69"/>
      <c r="O51" s="69"/>
      <c r="P51" s="69"/>
    </row>
    <row r="52" spans="1:28" s="206" customFormat="1" ht="56.25" customHeight="1">
      <c r="B52" s="207"/>
      <c r="C52" s="285" t="s">
        <v>272</v>
      </c>
      <c r="D52" s="285"/>
      <c r="E52" s="285"/>
      <c r="F52" s="285"/>
      <c r="G52" s="285"/>
      <c r="H52" s="285"/>
      <c r="I52" s="285"/>
      <c r="J52" s="285"/>
      <c r="K52" s="285"/>
      <c r="L52" s="285"/>
      <c r="M52" s="285"/>
      <c r="N52" s="285"/>
      <c r="O52" s="285"/>
      <c r="P52" s="285"/>
    </row>
    <row r="53" spans="1:28" s="209" customFormat="1" ht="285" customHeight="1">
      <c r="A53" s="208"/>
      <c r="B53" s="207"/>
      <c r="C53" s="238" t="s">
        <v>273</v>
      </c>
      <c r="D53" s="238"/>
      <c r="E53" s="238"/>
      <c r="F53" s="238"/>
      <c r="G53" s="238"/>
      <c r="H53" s="238"/>
      <c r="I53" s="238"/>
      <c r="J53" s="238"/>
      <c r="K53" s="238"/>
      <c r="L53" s="238"/>
      <c r="M53" s="238"/>
      <c r="N53" s="238"/>
      <c r="O53" s="238"/>
      <c r="P53" s="238"/>
      <c r="Q53" s="206"/>
    </row>
    <row r="54" spans="1:28" s="209" customFormat="1" ht="64.5" customHeight="1" thickBot="1">
      <c r="A54" s="208"/>
      <c r="B54" s="207"/>
      <c r="C54" s="238" t="s">
        <v>274</v>
      </c>
      <c r="D54" s="238"/>
      <c r="E54" s="238"/>
      <c r="F54" s="238"/>
      <c r="G54" s="238"/>
      <c r="H54" s="238"/>
      <c r="I54" s="238"/>
      <c r="J54" s="238"/>
      <c r="K54" s="238"/>
      <c r="L54" s="238"/>
      <c r="M54" s="238"/>
      <c r="N54" s="238"/>
      <c r="O54" s="238"/>
      <c r="P54" s="238"/>
      <c r="Q54" s="206"/>
    </row>
    <row r="55" spans="1:28" s="209" customFormat="1" ht="48" customHeight="1">
      <c r="A55" s="208"/>
      <c r="B55" s="207"/>
      <c r="C55" s="352" t="s">
        <v>275</v>
      </c>
      <c r="D55" s="353"/>
      <c r="E55" s="353"/>
      <c r="F55" s="353" t="s">
        <v>276</v>
      </c>
      <c r="G55" s="353"/>
      <c r="H55" s="353"/>
      <c r="I55" s="353"/>
      <c r="J55" s="353"/>
      <c r="K55" s="353"/>
      <c r="L55" s="353"/>
      <c r="M55" s="353" t="s">
        <v>277</v>
      </c>
      <c r="N55" s="353"/>
      <c r="O55" s="353"/>
      <c r="P55" s="368"/>
      <c r="Q55" s="206"/>
    </row>
    <row r="56" spans="1:28" s="209" customFormat="1" ht="71.25" customHeight="1">
      <c r="A56" s="208"/>
      <c r="B56" s="207"/>
      <c r="C56" s="354" t="s">
        <v>278</v>
      </c>
      <c r="D56" s="355"/>
      <c r="E56" s="355"/>
      <c r="F56" s="358" t="s">
        <v>279</v>
      </c>
      <c r="G56" s="358"/>
      <c r="H56" s="358"/>
      <c r="I56" s="358"/>
      <c r="J56" s="358"/>
      <c r="K56" s="358"/>
      <c r="L56" s="358"/>
      <c r="M56" s="358" t="s">
        <v>280</v>
      </c>
      <c r="N56" s="358"/>
      <c r="O56" s="358"/>
      <c r="P56" s="360"/>
      <c r="Q56" s="206"/>
    </row>
    <row r="57" spans="1:28" s="209" customFormat="1" ht="113.25" customHeight="1">
      <c r="A57" s="208"/>
      <c r="B57" s="207"/>
      <c r="C57" s="354" t="s">
        <v>281</v>
      </c>
      <c r="D57" s="355"/>
      <c r="E57" s="355"/>
      <c r="F57" s="358" t="s">
        <v>282</v>
      </c>
      <c r="G57" s="358"/>
      <c r="H57" s="358"/>
      <c r="I57" s="358"/>
      <c r="J57" s="358"/>
      <c r="K57" s="358"/>
      <c r="L57" s="358"/>
      <c r="M57" s="358" t="s">
        <v>280</v>
      </c>
      <c r="N57" s="358"/>
      <c r="O57" s="358"/>
      <c r="P57" s="360"/>
      <c r="Q57" s="206"/>
    </row>
    <row r="58" spans="1:28" s="209" customFormat="1" ht="100.5" customHeight="1" thickBot="1">
      <c r="A58" s="208"/>
      <c r="B58" s="207"/>
      <c r="C58" s="356" t="s">
        <v>283</v>
      </c>
      <c r="D58" s="357"/>
      <c r="E58" s="357"/>
      <c r="F58" s="359" t="s">
        <v>284</v>
      </c>
      <c r="G58" s="359"/>
      <c r="H58" s="359"/>
      <c r="I58" s="359"/>
      <c r="J58" s="359"/>
      <c r="K58" s="359"/>
      <c r="L58" s="359"/>
      <c r="M58" s="359" t="s">
        <v>285</v>
      </c>
      <c r="N58" s="359"/>
      <c r="O58" s="359"/>
      <c r="P58" s="361"/>
      <c r="Q58" s="206"/>
    </row>
    <row r="59" spans="1:28" s="209" customFormat="1" ht="32.25" customHeight="1">
      <c r="A59" s="208"/>
      <c r="B59" s="207"/>
      <c r="C59" s="337" t="s">
        <v>286</v>
      </c>
      <c r="D59" s="337"/>
      <c r="E59" s="337"/>
      <c r="F59" s="337"/>
      <c r="G59" s="337"/>
      <c r="H59" s="337"/>
      <c r="I59" s="337"/>
      <c r="J59" s="337"/>
      <c r="K59" s="337"/>
      <c r="L59" s="337"/>
      <c r="M59" s="337"/>
      <c r="N59" s="337"/>
      <c r="O59" s="337"/>
      <c r="P59" s="337"/>
      <c r="Q59" s="206"/>
    </row>
    <row r="60" spans="1:28" s="209" customFormat="1" ht="139.5" customHeight="1">
      <c r="A60" s="208"/>
      <c r="B60" s="207"/>
      <c r="C60" s="238" t="s">
        <v>287</v>
      </c>
      <c r="D60" s="238"/>
      <c r="E60" s="238"/>
      <c r="F60" s="238"/>
      <c r="G60" s="238"/>
      <c r="H60" s="238"/>
      <c r="I60" s="238"/>
      <c r="J60" s="238"/>
      <c r="K60" s="238"/>
      <c r="L60" s="238"/>
      <c r="M60" s="238"/>
      <c r="N60" s="238"/>
      <c r="O60" s="238"/>
      <c r="P60" s="238"/>
      <c r="Q60" s="206"/>
    </row>
    <row r="61" spans="1:28" s="3" customFormat="1" ht="21.75" customHeight="1">
      <c r="A61" s="1"/>
      <c r="B61" s="15"/>
      <c r="C61" s="122"/>
      <c r="D61" s="122"/>
      <c r="E61" s="122"/>
      <c r="F61" s="125"/>
      <c r="G61" s="123"/>
      <c r="H61" s="123"/>
      <c r="I61" s="123"/>
      <c r="J61" s="123"/>
      <c r="K61" s="123"/>
      <c r="L61" s="123"/>
      <c r="M61" s="123"/>
      <c r="N61" s="123"/>
      <c r="O61" s="124"/>
      <c r="P61" s="124"/>
      <c r="Q61" s="15"/>
      <c r="S61" s="1"/>
      <c r="T61" s="1"/>
      <c r="U61" s="1"/>
      <c r="V61" s="1"/>
      <c r="W61" s="1"/>
      <c r="X61" s="1"/>
      <c r="Y61" s="1"/>
      <c r="Z61" s="1"/>
      <c r="AA61" s="1"/>
      <c r="AB61" s="1"/>
    </row>
    <row r="62" spans="1:28" ht="26.25" customHeight="1">
      <c r="C62" s="112"/>
      <c r="D62" s="112"/>
      <c r="E62" s="112"/>
      <c r="F62" s="112"/>
      <c r="G62" s="485"/>
      <c r="H62" s="486"/>
      <c r="I62" s="475" t="s">
        <v>288</v>
      </c>
      <c r="J62" s="476"/>
      <c r="K62" s="476"/>
      <c r="L62" s="476"/>
      <c r="M62" s="476"/>
      <c r="N62" s="477"/>
      <c r="O62" s="125"/>
      <c r="P62" s="112"/>
    </row>
    <row r="63" spans="1:28" ht="28.5" customHeight="1">
      <c r="C63" s="112"/>
      <c r="D63" s="112"/>
      <c r="E63" s="112"/>
      <c r="F63" s="112"/>
      <c r="G63" s="487"/>
      <c r="H63" s="488"/>
      <c r="I63" s="466" t="s">
        <v>289</v>
      </c>
      <c r="J63" s="467"/>
      <c r="K63" s="466" t="s">
        <v>290</v>
      </c>
      <c r="L63" s="467"/>
      <c r="M63" s="466" t="s">
        <v>291</v>
      </c>
      <c r="N63" s="467"/>
      <c r="O63" s="126"/>
      <c r="P63" s="112"/>
    </row>
    <row r="64" spans="1:28" ht="28.5" customHeight="1">
      <c r="C64" s="112"/>
      <c r="D64" s="112"/>
      <c r="E64" s="112"/>
      <c r="F64" s="112"/>
      <c r="G64" s="478" t="s">
        <v>292</v>
      </c>
      <c r="H64" s="128" t="s">
        <v>293</v>
      </c>
      <c r="I64" s="481">
        <f>SUM(S18:S50)</f>
        <v>0</v>
      </c>
      <c r="J64" s="482"/>
      <c r="K64" s="481">
        <f>SUM(T18:T50)</f>
        <v>0</v>
      </c>
      <c r="L64" s="482"/>
      <c r="M64" s="481">
        <f>SUM(U18:U50)</f>
        <v>0</v>
      </c>
      <c r="N64" s="482"/>
      <c r="O64" s="112"/>
      <c r="P64" s="112"/>
    </row>
    <row r="65" spans="1:18" ht="28.5" customHeight="1">
      <c r="C65" s="112"/>
      <c r="D65" s="112"/>
      <c r="E65" s="112"/>
      <c r="F65" s="112"/>
      <c r="G65" s="479"/>
      <c r="H65" s="128" t="s">
        <v>294</v>
      </c>
      <c r="I65" s="489">
        <f>SUM(V18:V50)</f>
        <v>0</v>
      </c>
      <c r="J65" s="490"/>
      <c r="K65" s="491">
        <f>SUM(W18:W50)</f>
        <v>0</v>
      </c>
      <c r="L65" s="492"/>
      <c r="M65" s="491">
        <f>SUM(X18:X50)</f>
        <v>0</v>
      </c>
      <c r="N65" s="492"/>
      <c r="O65" s="112"/>
      <c r="P65" s="112"/>
    </row>
    <row r="66" spans="1:18" ht="28.5" customHeight="1">
      <c r="C66" s="112"/>
      <c r="D66" s="112"/>
      <c r="E66" s="112"/>
      <c r="F66" s="112"/>
      <c r="G66" s="480"/>
      <c r="H66" s="128" t="s">
        <v>295</v>
      </c>
      <c r="I66" s="489">
        <f>SUM(Y18:Y50)</f>
        <v>0</v>
      </c>
      <c r="J66" s="490"/>
      <c r="K66" s="489">
        <f>SUM(Z18:Z50)</f>
        <v>0</v>
      </c>
      <c r="L66" s="490"/>
      <c r="M66" s="491">
        <f>SUM(AA18:AA50)</f>
        <v>0</v>
      </c>
      <c r="N66" s="492"/>
      <c r="O66" s="112"/>
      <c r="P66" s="112"/>
    </row>
    <row r="67" spans="1:18" ht="36" customHeight="1">
      <c r="C67" s="112"/>
      <c r="D67" s="112"/>
      <c r="E67" s="112"/>
      <c r="F67" s="112"/>
      <c r="G67" s="547" t="s">
        <v>296</v>
      </c>
      <c r="H67" s="547"/>
      <c r="I67" s="547"/>
      <c r="J67" s="547"/>
      <c r="K67" s="547"/>
      <c r="L67" s="547"/>
      <c r="M67" s="125">
        <f>SUM(I64:N66)</f>
        <v>0</v>
      </c>
      <c r="N67" s="112"/>
      <c r="O67" s="112"/>
      <c r="P67" s="112"/>
    </row>
    <row r="68" spans="1:18" s="3" customFormat="1" ht="75.75" customHeight="1">
      <c r="A68" s="16"/>
      <c r="B68" s="49"/>
      <c r="C68" s="249" t="s">
        <v>297</v>
      </c>
      <c r="D68" s="249"/>
      <c r="E68" s="249"/>
      <c r="F68" s="249"/>
      <c r="G68" s="249"/>
      <c r="H68" s="249"/>
      <c r="I68" s="249"/>
      <c r="J68" s="249"/>
      <c r="K68" s="249"/>
      <c r="L68" s="249"/>
      <c r="M68" s="249"/>
      <c r="N68" s="249"/>
      <c r="O68" s="249"/>
      <c r="P68" s="249"/>
      <c r="Q68" s="1"/>
    </row>
    <row r="69" spans="1:18" ht="21" customHeight="1">
      <c r="B69" s="49"/>
      <c r="C69" s="454"/>
      <c r="D69" s="455"/>
      <c r="E69" s="455"/>
      <c r="F69" s="455"/>
      <c r="G69" s="455"/>
      <c r="H69" s="455"/>
      <c r="I69" s="455"/>
      <c r="J69" s="455"/>
      <c r="K69" s="455"/>
      <c r="L69" s="455"/>
      <c r="M69" s="455"/>
      <c r="N69" s="455"/>
      <c r="O69" s="455"/>
      <c r="P69" s="456"/>
      <c r="Q69" s="48"/>
      <c r="R69" s="48"/>
    </row>
    <row r="70" spans="1:18" ht="21" customHeight="1">
      <c r="B70" s="49"/>
      <c r="C70" s="457"/>
      <c r="D70" s="458"/>
      <c r="E70" s="458"/>
      <c r="F70" s="458"/>
      <c r="G70" s="458"/>
      <c r="H70" s="458"/>
      <c r="I70" s="458"/>
      <c r="J70" s="458"/>
      <c r="K70" s="458"/>
      <c r="L70" s="458"/>
      <c r="M70" s="458"/>
      <c r="N70" s="458"/>
      <c r="O70" s="458"/>
      <c r="P70" s="459"/>
      <c r="Q70" s="48"/>
      <c r="R70" s="48"/>
    </row>
    <row r="71" spans="1:18" ht="21" customHeight="1">
      <c r="B71" s="49"/>
      <c r="C71" s="457"/>
      <c r="D71" s="458"/>
      <c r="E71" s="458"/>
      <c r="F71" s="458"/>
      <c r="G71" s="458"/>
      <c r="H71" s="458"/>
      <c r="I71" s="458"/>
      <c r="J71" s="458"/>
      <c r="K71" s="458"/>
      <c r="L71" s="458"/>
      <c r="M71" s="458"/>
      <c r="N71" s="458"/>
      <c r="O71" s="458"/>
      <c r="P71" s="459"/>
      <c r="Q71" s="48"/>
      <c r="R71" s="48"/>
    </row>
    <row r="72" spans="1:18" ht="21" customHeight="1">
      <c r="B72" s="49"/>
      <c r="C72" s="457"/>
      <c r="D72" s="458"/>
      <c r="E72" s="458"/>
      <c r="F72" s="458"/>
      <c r="G72" s="458"/>
      <c r="H72" s="458"/>
      <c r="I72" s="458"/>
      <c r="J72" s="458"/>
      <c r="K72" s="458"/>
      <c r="L72" s="458"/>
      <c r="M72" s="458"/>
      <c r="N72" s="458"/>
      <c r="O72" s="458"/>
      <c r="P72" s="459"/>
      <c r="Q72" s="48"/>
      <c r="R72" s="48"/>
    </row>
    <row r="73" spans="1:18" ht="21" customHeight="1">
      <c r="B73" s="49"/>
      <c r="C73" s="460"/>
      <c r="D73" s="461"/>
      <c r="E73" s="461"/>
      <c r="F73" s="461"/>
      <c r="G73" s="461"/>
      <c r="H73" s="461"/>
      <c r="I73" s="461"/>
      <c r="J73" s="461"/>
      <c r="K73" s="461"/>
      <c r="L73" s="461"/>
      <c r="M73" s="461"/>
      <c r="N73" s="461"/>
      <c r="O73" s="461"/>
      <c r="P73" s="462"/>
      <c r="Q73" s="48"/>
      <c r="R73" s="48"/>
    </row>
    <row r="74" spans="1:18" ht="57.75" customHeight="1">
      <c r="B74" s="49"/>
      <c r="C74" s="112"/>
      <c r="D74" s="112"/>
      <c r="E74" s="112"/>
      <c r="F74" s="112"/>
      <c r="G74" s="112"/>
      <c r="H74" s="112"/>
      <c r="I74" s="112"/>
      <c r="J74" s="112"/>
      <c r="K74" s="112"/>
      <c r="L74" s="112"/>
      <c r="M74" s="112"/>
      <c r="N74" s="112"/>
      <c r="O74" s="112"/>
      <c r="P74" s="112"/>
      <c r="Q74" s="48"/>
      <c r="R74" s="48"/>
    </row>
    <row r="75" spans="1:18" ht="36.75" customHeight="1">
      <c r="B75" s="49"/>
      <c r="C75" s="249" t="s">
        <v>298</v>
      </c>
      <c r="D75" s="249"/>
      <c r="E75" s="249"/>
      <c r="F75" s="249"/>
      <c r="G75" s="249"/>
      <c r="H75" s="249"/>
      <c r="I75" s="249"/>
      <c r="J75" s="249"/>
      <c r="K75" s="249"/>
      <c r="L75" s="249"/>
      <c r="M75" s="249"/>
      <c r="N75" s="249"/>
      <c r="O75" s="249"/>
      <c r="P75" s="249"/>
      <c r="Q75" s="48"/>
      <c r="R75" s="48"/>
    </row>
    <row r="76" spans="1:18" ht="21" customHeight="1">
      <c r="B76" s="49"/>
      <c r="C76" s="454"/>
      <c r="D76" s="455"/>
      <c r="E76" s="455"/>
      <c r="F76" s="455"/>
      <c r="G76" s="455"/>
      <c r="H76" s="455"/>
      <c r="I76" s="455"/>
      <c r="J76" s="455"/>
      <c r="K76" s="455"/>
      <c r="L76" s="455"/>
      <c r="M76" s="455"/>
      <c r="N76" s="455"/>
      <c r="O76" s="455"/>
      <c r="P76" s="456"/>
      <c r="Q76" s="48"/>
      <c r="R76" s="48"/>
    </row>
    <row r="77" spans="1:18" ht="21" customHeight="1">
      <c r="B77" s="49"/>
      <c r="C77" s="457"/>
      <c r="D77" s="458"/>
      <c r="E77" s="458"/>
      <c r="F77" s="458"/>
      <c r="G77" s="458"/>
      <c r="H77" s="458"/>
      <c r="I77" s="458"/>
      <c r="J77" s="458"/>
      <c r="K77" s="458"/>
      <c r="L77" s="458"/>
      <c r="M77" s="458"/>
      <c r="N77" s="458"/>
      <c r="O77" s="458"/>
      <c r="P77" s="459"/>
      <c r="Q77" s="48"/>
      <c r="R77" s="48"/>
    </row>
    <row r="78" spans="1:18" ht="21" customHeight="1">
      <c r="B78" s="49"/>
      <c r="C78" s="457"/>
      <c r="D78" s="458"/>
      <c r="E78" s="458"/>
      <c r="F78" s="458"/>
      <c r="G78" s="458"/>
      <c r="H78" s="458"/>
      <c r="I78" s="458"/>
      <c r="J78" s="458"/>
      <c r="K78" s="458"/>
      <c r="L78" s="458"/>
      <c r="M78" s="458"/>
      <c r="N78" s="458"/>
      <c r="O78" s="458"/>
      <c r="P78" s="459"/>
      <c r="Q78" s="48"/>
      <c r="R78" s="48"/>
    </row>
    <row r="79" spans="1:18" ht="21" customHeight="1">
      <c r="B79" s="49"/>
      <c r="C79" s="457"/>
      <c r="D79" s="458"/>
      <c r="E79" s="458"/>
      <c r="F79" s="458"/>
      <c r="G79" s="458"/>
      <c r="H79" s="458"/>
      <c r="I79" s="458"/>
      <c r="J79" s="458"/>
      <c r="K79" s="458"/>
      <c r="L79" s="458"/>
      <c r="M79" s="458"/>
      <c r="N79" s="458"/>
      <c r="O79" s="458"/>
      <c r="P79" s="459"/>
      <c r="Q79" s="48"/>
      <c r="R79" s="48"/>
    </row>
    <row r="80" spans="1:18" ht="21" customHeight="1">
      <c r="B80" s="49"/>
      <c r="C80" s="460"/>
      <c r="D80" s="461"/>
      <c r="E80" s="461"/>
      <c r="F80" s="461"/>
      <c r="G80" s="461"/>
      <c r="H80" s="461"/>
      <c r="I80" s="461"/>
      <c r="J80" s="461"/>
      <c r="K80" s="461"/>
      <c r="L80" s="461"/>
      <c r="M80" s="461"/>
      <c r="N80" s="461"/>
      <c r="O80" s="461"/>
      <c r="P80" s="462"/>
      <c r="Q80" s="48"/>
      <c r="R80" s="48"/>
    </row>
    <row r="81" spans="1:28" ht="33.75" customHeight="1">
      <c r="B81" s="49"/>
      <c r="C81" s="112"/>
      <c r="D81" s="112"/>
      <c r="E81" s="112"/>
      <c r="F81" s="112"/>
      <c r="G81" s="112"/>
      <c r="H81" s="112"/>
      <c r="I81" s="112"/>
      <c r="J81" s="112"/>
      <c r="K81" s="112"/>
      <c r="L81" s="112"/>
      <c r="M81" s="112"/>
      <c r="N81" s="112"/>
      <c r="O81" s="112"/>
      <c r="P81" s="112"/>
      <c r="Q81" s="48"/>
      <c r="R81" s="48"/>
    </row>
    <row r="82" spans="1:28" ht="81" customHeight="1">
      <c r="B82" s="49"/>
      <c r="C82" s="249" t="s">
        <v>299</v>
      </c>
      <c r="D82" s="249"/>
      <c r="E82" s="249"/>
      <c r="F82" s="249"/>
      <c r="G82" s="249"/>
      <c r="H82" s="249"/>
      <c r="I82" s="249"/>
      <c r="J82" s="249"/>
      <c r="K82" s="249"/>
      <c r="L82" s="249"/>
      <c r="M82" s="249"/>
      <c r="N82" s="249"/>
      <c r="O82" s="249"/>
      <c r="P82" s="249"/>
    </row>
    <row r="83" spans="1:28" ht="21" customHeight="1">
      <c r="B83" s="49"/>
      <c r="C83" s="454"/>
      <c r="D83" s="455"/>
      <c r="E83" s="455"/>
      <c r="F83" s="455"/>
      <c r="G83" s="455"/>
      <c r="H83" s="455"/>
      <c r="I83" s="455"/>
      <c r="J83" s="455"/>
      <c r="K83" s="455"/>
      <c r="L83" s="455"/>
      <c r="M83" s="455"/>
      <c r="N83" s="455"/>
      <c r="O83" s="455"/>
      <c r="P83" s="456"/>
      <c r="Q83" s="48"/>
      <c r="R83" s="48"/>
    </row>
    <row r="84" spans="1:28" ht="21" customHeight="1">
      <c r="B84" s="49"/>
      <c r="C84" s="457"/>
      <c r="D84" s="458"/>
      <c r="E84" s="458"/>
      <c r="F84" s="458"/>
      <c r="G84" s="458"/>
      <c r="H84" s="458"/>
      <c r="I84" s="458"/>
      <c r="J84" s="458"/>
      <c r="K84" s="458"/>
      <c r="L84" s="458"/>
      <c r="M84" s="458"/>
      <c r="N84" s="458"/>
      <c r="O84" s="458"/>
      <c r="P84" s="459"/>
      <c r="Q84" s="48"/>
      <c r="R84" s="48"/>
    </row>
    <row r="85" spans="1:28" ht="21" customHeight="1">
      <c r="B85" s="49"/>
      <c r="C85" s="457"/>
      <c r="D85" s="458"/>
      <c r="E85" s="458"/>
      <c r="F85" s="458"/>
      <c r="G85" s="458"/>
      <c r="H85" s="458"/>
      <c r="I85" s="458"/>
      <c r="J85" s="458"/>
      <c r="K85" s="458"/>
      <c r="L85" s="458"/>
      <c r="M85" s="458"/>
      <c r="N85" s="458"/>
      <c r="O85" s="458"/>
      <c r="P85" s="459"/>
      <c r="Q85" s="48"/>
      <c r="R85" s="48"/>
    </row>
    <row r="86" spans="1:28" ht="21" customHeight="1">
      <c r="B86" s="49"/>
      <c r="C86" s="457"/>
      <c r="D86" s="458"/>
      <c r="E86" s="458"/>
      <c r="F86" s="458"/>
      <c r="G86" s="458"/>
      <c r="H86" s="458"/>
      <c r="I86" s="458"/>
      <c r="J86" s="458"/>
      <c r="K86" s="458"/>
      <c r="L86" s="458"/>
      <c r="M86" s="458"/>
      <c r="N86" s="458"/>
      <c r="O86" s="458"/>
      <c r="P86" s="459"/>
      <c r="Q86" s="48"/>
      <c r="R86" s="48"/>
    </row>
    <row r="87" spans="1:28" ht="21" customHeight="1">
      <c r="B87" s="49"/>
      <c r="C87" s="460"/>
      <c r="D87" s="461"/>
      <c r="E87" s="461"/>
      <c r="F87" s="461"/>
      <c r="G87" s="461"/>
      <c r="H87" s="461"/>
      <c r="I87" s="461"/>
      <c r="J87" s="461"/>
      <c r="K87" s="461"/>
      <c r="L87" s="461"/>
      <c r="M87" s="461"/>
      <c r="N87" s="461"/>
      <c r="O87" s="461"/>
      <c r="P87" s="462"/>
      <c r="Q87" s="48"/>
      <c r="R87" s="48"/>
    </row>
    <row r="88" spans="1:28" ht="21" customHeight="1">
      <c r="B88" s="49"/>
      <c r="C88" s="216"/>
      <c r="D88" s="216"/>
      <c r="E88" s="216"/>
      <c r="F88" s="216"/>
      <c r="G88" s="216"/>
      <c r="H88" s="216"/>
      <c r="I88" s="216"/>
      <c r="J88" s="216"/>
      <c r="K88" s="216"/>
      <c r="L88" s="216"/>
      <c r="M88" s="216"/>
      <c r="N88" s="216"/>
      <c r="O88" s="216"/>
      <c r="P88" s="216"/>
      <c r="Q88" s="48"/>
      <c r="R88" s="48"/>
    </row>
    <row r="89" spans="1:28">
      <c r="B89" s="50"/>
      <c r="C89" s="463" t="s">
        <v>300</v>
      </c>
      <c r="D89" s="463"/>
      <c r="E89" s="463"/>
      <c r="F89" s="463"/>
      <c r="G89" s="463"/>
      <c r="H89" s="463"/>
      <c r="I89" s="463"/>
      <c r="J89" s="463"/>
      <c r="K89" s="463"/>
      <c r="L89" s="463"/>
      <c r="M89" s="463"/>
      <c r="N89" s="463"/>
      <c r="O89" s="112"/>
      <c r="P89" s="112"/>
      <c r="Q89" s="2"/>
    </row>
    <row r="90" spans="1:28" s="209" customFormat="1" ht="103.5" customHeight="1">
      <c r="A90" s="208"/>
      <c r="B90" s="207"/>
      <c r="C90" s="238" t="s">
        <v>301</v>
      </c>
      <c r="D90" s="238"/>
      <c r="E90" s="238"/>
      <c r="F90" s="238"/>
      <c r="G90" s="238"/>
      <c r="H90" s="238"/>
      <c r="I90" s="238"/>
      <c r="J90" s="238"/>
      <c r="K90" s="238"/>
      <c r="L90" s="238"/>
      <c r="M90" s="238"/>
      <c r="N90" s="238"/>
      <c r="O90" s="238"/>
      <c r="P90" s="238"/>
      <c r="Q90" s="206"/>
    </row>
    <row r="91" spans="1:28" s="209" customFormat="1" ht="75" customHeight="1">
      <c r="A91" s="208"/>
      <c r="B91" s="207"/>
      <c r="C91" s="238" t="s">
        <v>302</v>
      </c>
      <c r="D91" s="238"/>
      <c r="E91" s="238"/>
      <c r="F91" s="238"/>
      <c r="G91" s="238"/>
      <c r="H91" s="238"/>
      <c r="I91" s="238"/>
      <c r="J91" s="238"/>
      <c r="K91" s="238"/>
      <c r="L91" s="238"/>
      <c r="M91" s="238"/>
      <c r="N91" s="238"/>
      <c r="O91" s="238"/>
      <c r="P91" s="238"/>
      <c r="Q91" s="206"/>
    </row>
    <row r="92" spans="1:28" s="209" customFormat="1" ht="229.5" customHeight="1">
      <c r="A92" s="208"/>
      <c r="B92" s="207"/>
      <c r="C92" s="238" t="s">
        <v>303</v>
      </c>
      <c r="D92" s="238"/>
      <c r="E92" s="238"/>
      <c r="F92" s="238"/>
      <c r="G92" s="238"/>
      <c r="H92" s="238"/>
      <c r="I92" s="238"/>
      <c r="J92" s="238"/>
      <c r="K92" s="238"/>
      <c r="L92" s="238"/>
      <c r="M92" s="238"/>
      <c r="N92" s="238"/>
      <c r="O92" s="238"/>
      <c r="P92" s="238"/>
      <c r="Q92" s="206"/>
    </row>
    <row r="93" spans="1:28" s="206" customFormat="1" ht="104.25" customHeight="1">
      <c r="B93" s="207"/>
      <c r="C93" s="238" t="s">
        <v>304</v>
      </c>
      <c r="D93" s="238"/>
      <c r="E93" s="238"/>
      <c r="F93" s="238"/>
      <c r="G93" s="238"/>
      <c r="H93" s="238"/>
      <c r="I93" s="238"/>
      <c r="J93" s="238"/>
      <c r="K93" s="238"/>
      <c r="L93" s="238"/>
      <c r="M93" s="238"/>
      <c r="N93" s="238"/>
      <c r="O93" s="238"/>
      <c r="P93" s="238"/>
      <c r="AB93" s="210"/>
    </row>
    <row r="94" spans="1:28" s="209" customFormat="1" ht="273.75" customHeight="1">
      <c r="A94" s="208"/>
      <c r="B94" s="207"/>
      <c r="C94" s="238" t="s">
        <v>305</v>
      </c>
      <c r="D94" s="238"/>
      <c r="E94" s="238"/>
      <c r="F94" s="238"/>
      <c r="G94" s="238"/>
      <c r="H94" s="238"/>
      <c r="I94" s="238"/>
      <c r="J94" s="238"/>
      <c r="K94" s="238"/>
      <c r="L94" s="238"/>
      <c r="M94" s="238"/>
      <c r="N94" s="238"/>
      <c r="O94" s="238"/>
      <c r="P94" s="238"/>
      <c r="Q94" s="206"/>
    </row>
    <row r="95" spans="1:28" s="206" customFormat="1" ht="153.75" customHeight="1">
      <c r="B95" s="211"/>
      <c r="C95" s="250" t="s">
        <v>306</v>
      </c>
      <c r="D95" s="250"/>
      <c r="E95" s="250"/>
      <c r="F95" s="250"/>
      <c r="G95" s="250"/>
      <c r="H95" s="250"/>
      <c r="I95" s="250"/>
      <c r="J95" s="250"/>
      <c r="K95" s="250"/>
      <c r="L95" s="250"/>
      <c r="M95" s="250"/>
      <c r="N95" s="250"/>
      <c r="O95" s="250"/>
      <c r="P95" s="250"/>
      <c r="Q95" s="209"/>
      <c r="AB95" s="210"/>
    </row>
    <row r="96" spans="1:28" s="206" customFormat="1" ht="218.25" customHeight="1">
      <c r="B96" s="207"/>
      <c r="C96" s="238" t="s">
        <v>307</v>
      </c>
      <c r="D96" s="238"/>
      <c r="E96" s="238"/>
      <c r="F96" s="238"/>
      <c r="G96" s="238"/>
      <c r="H96" s="238"/>
      <c r="I96" s="238"/>
      <c r="J96" s="238"/>
      <c r="K96" s="238"/>
      <c r="L96" s="238"/>
      <c r="M96" s="238"/>
      <c r="N96" s="238"/>
      <c r="O96" s="238"/>
      <c r="P96" s="238"/>
      <c r="AB96" s="210"/>
    </row>
    <row r="97" spans="1:17" s="209" customFormat="1" ht="62.25" customHeight="1">
      <c r="A97" s="208"/>
      <c r="B97" s="207"/>
      <c r="C97" s="238" t="s">
        <v>308</v>
      </c>
      <c r="D97" s="238"/>
      <c r="E97" s="238"/>
      <c r="F97" s="238"/>
      <c r="G97" s="238"/>
      <c r="H97" s="238"/>
      <c r="I97" s="238"/>
      <c r="J97" s="238"/>
      <c r="K97" s="238"/>
      <c r="L97" s="238"/>
      <c r="M97" s="238"/>
      <c r="N97" s="238"/>
      <c r="O97" s="238"/>
      <c r="P97" s="238"/>
      <c r="Q97" s="206"/>
    </row>
    <row r="98" spans="1:17" s="209" customFormat="1" ht="129" customHeight="1">
      <c r="A98" s="208"/>
      <c r="B98" s="207"/>
      <c r="C98" s="238" t="s">
        <v>309</v>
      </c>
      <c r="D98" s="238"/>
      <c r="E98" s="238"/>
      <c r="F98" s="238"/>
      <c r="G98" s="238"/>
      <c r="H98" s="238"/>
      <c r="I98" s="238"/>
      <c r="J98" s="238"/>
      <c r="K98" s="238"/>
      <c r="L98" s="238"/>
      <c r="M98" s="238"/>
      <c r="N98" s="238"/>
      <c r="O98" s="238"/>
      <c r="P98" s="238"/>
      <c r="Q98" s="206"/>
    </row>
    <row r="99" spans="1:17" s="209" customFormat="1" ht="131.25" customHeight="1">
      <c r="A99" s="208"/>
      <c r="B99" s="207"/>
      <c r="C99" s="250" t="s">
        <v>310</v>
      </c>
      <c r="D99" s="250"/>
      <c r="E99" s="250"/>
      <c r="F99" s="250"/>
      <c r="G99" s="250"/>
      <c r="H99" s="250"/>
      <c r="I99" s="250"/>
      <c r="J99" s="250"/>
      <c r="K99" s="250"/>
      <c r="L99" s="250"/>
      <c r="M99" s="250"/>
      <c r="N99" s="250"/>
      <c r="O99" s="250"/>
      <c r="P99" s="250"/>
      <c r="Q99" s="206"/>
    </row>
    <row r="100" spans="1:17" s="206" customFormat="1" ht="154.5" customHeight="1">
      <c r="B100" s="207"/>
      <c r="C100" s="250" t="s">
        <v>311</v>
      </c>
      <c r="D100" s="250"/>
      <c r="E100" s="250"/>
      <c r="F100" s="250"/>
      <c r="G100" s="250"/>
      <c r="H100" s="250"/>
      <c r="I100" s="250"/>
      <c r="J100" s="250"/>
      <c r="K100" s="250"/>
      <c r="L100" s="250"/>
      <c r="M100" s="250"/>
      <c r="N100" s="250"/>
      <c r="O100" s="250"/>
      <c r="P100" s="250"/>
      <c r="Q100" s="212"/>
    </row>
    <row r="101" spans="1:17" s="206" customFormat="1" ht="106.5" customHeight="1">
      <c r="B101" s="207"/>
      <c r="C101" s="336" t="s">
        <v>312</v>
      </c>
      <c r="D101" s="336"/>
      <c r="E101" s="336"/>
      <c r="F101" s="336"/>
      <c r="G101" s="336"/>
      <c r="H101" s="336"/>
      <c r="I101" s="336"/>
      <c r="J101" s="336"/>
      <c r="K101" s="336"/>
      <c r="L101" s="336"/>
      <c r="M101" s="336"/>
      <c r="N101" s="336"/>
      <c r="O101" s="336"/>
      <c r="P101" s="336"/>
      <c r="Q101" s="212"/>
    </row>
    <row r="102" spans="1:17" s="206" customFormat="1" ht="274.5" customHeight="1">
      <c r="B102" s="207"/>
      <c r="C102" s="250" t="s">
        <v>313</v>
      </c>
      <c r="D102" s="250"/>
      <c r="E102" s="250"/>
      <c r="F102" s="250"/>
      <c r="G102" s="250"/>
      <c r="H102" s="250"/>
      <c r="I102" s="250"/>
      <c r="J102" s="250"/>
      <c r="K102" s="250"/>
      <c r="L102" s="250"/>
      <c r="M102" s="250"/>
      <c r="N102" s="250"/>
      <c r="O102" s="250"/>
      <c r="P102" s="250"/>
      <c r="Q102" s="212"/>
    </row>
    <row r="103" spans="1:17" s="206" customFormat="1" ht="242.25" customHeight="1">
      <c r="B103" s="207"/>
      <c r="C103" s="250" t="s">
        <v>395</v>
      </c>
      <c r="D103" s="250"/>
      <c r="E103" s="250"/>
      <c r="F103" s="250"/>
      <c r="G103" s="250"/>
      <c r="H103" s="250"/>
      <c r="I103" s="250"/>
      <c r="J103" s="250"/>
      <c r="K103" s="250"/>
      <c r="L103" s="250"/>
      <c r="M103" s="250"/>
      <c r="N103" s="250"/>
      <c r="O103" s="250"/>
      <c r="P103" s="250"/>
      <c r="Q103" s="212"/>
    </row>
    <row r="104" spans="1:17" s="159" customFormat="1" ht="84.75" customHeight="1">
      <c r="B104" s="200"/>
      <c r="C104" s="303"/>
      <c r="D104" s="303"/>
      <c r="E104" s="303"/>
      <c r="F104" s="303"/>
      <c r="G104" s="303"/>
      <c r="H104" s="370" t="s">
        <v>315</v>
      </c>
      <c r="I104" s="370"/>
      <c r="J104" s="370"/>
      <c r="K104" s="370"/>
      <c r="L104" s="370"/>
      <c r="M104" s="370"/>
      <c r="N104" s="370"/>
      <c r="O104" s="370"/>
      <c r="P104" s="370"/>
    </row>
    <row r="105" spans="1:17" ht="44.25" customHeight="1">
      <c r="B105" s="49"/>
      <c r="C105" s="452" t="s">
        <v>316</v>
      </c>
      <c r="D105" s="453"/>
      <c r="E105" s="453"/>
      <c r="F105" s="453"/>
      <c r="G105" s="225" t="str">
        <f>IF($K$5&lt;&gt;"",$K$5,"")</f>
        <v/>
      </c>
      <c r="H105" s="225"/>
      <c r="I105" s="225"/>
      <c r="J105" s="225"/>
      <c r="K105" s="225"/>
      <c r="L105" s="225"/>
      <c r="M105" s="225"/>
      <c r="N105" s="225"/>
      <c r="O105" s="225"/>
      <c r="P105" s="226"/>
      <c r="Q105" s="29"/>
    </row>
    <row r="106" spans="1:17">
      <c r="B106" s="49"/>
    </row>
    <row r="107" spans="1:17">
      <c r="B107" s="49"/>
      <c r="C107" s="251" t="s">
        <v>317</v>
      </c>
      <c r="D107" s="251"/>
      <c r="E107" s="251"/>
      <c r="F107" s="251"/>
      <c r="G107" s="251"/>
      <c r="H107" s="251"/>
      <c r="I107" s="251"/>
      <c r="J107" s="251"/>
      <c r="K107" s="251"/>
      <c r="L107" s="251"/>
      <c r="M107" s="251"/>
      <c r="N107" s="251"/>
      <c r="O107" s="251"/>
      <c r="P107" s="251"/>
    </row>
    <row r="108" spans="1:17" ht="42" customHeight="1">
      <c r="B108" s="49"/>
      <c r="C108" s="228" t="s">
        <v>318</v>
      </c>
      <c r="D108" s="228"/>
      <c r="E108" s="228"/>
      <c r="F108" s="228"/>
      <c r="G108" s="239"/>
      <c r="H108" s="239"/>
      <c r="I108" s="239"/>
    </row>
    <row r="109" spans="1:17">
      <c r="B109" s="49"/>
    </row>
    <row r="110" spans="1:17" s="159" customFormat="1" ht="58.5" customHeight="1">
      <c r="B110" s="200"/>
      <c r="C110" s="365" t="s">
        <v>319</v>
      </c>
      <c r="D110" s="365"/>
      <c r="E110" s="365"/>
      <c r="F110" s="365"/>
      <c r="G110" s="201"/>
      <c r="H110" s="201"/>
      <c r="I110" s="202"/>
      <c r="J110" s="202"/>
      <c r="K110" s="202"/>
      <c r="L110" s="202"/>
      <c r="M110" s="202"/>
      <c r="N110" s="202"/>
      <c r="O110" s="202"/>
      <c r="P110" s="202"/>
    </row>
    <row r="111" spans="1:17" s="159" customFormat="1" ht="44.25" customHeight="1">
      <c r="B111" s="200"/>
      <c r="C111" s="365" t="s">
        <v>320</v>
      </c>
      <c r="D111" s="365"/>
      <c r="E111" s="365"/>
      <c r="F111" s="365"/>
      <c r="G111" s="201"/>
      <c r="H111" s="201"/>
      <c r="I111" s="202"/>
      <c r="J111" s="202"/>
      <c r="K111" s="202"/>
      <c r="L111" s="202"/>
      <c r="M111" s="202"/>
      <c r="N111" s="202"/>
      <c r="O111" s="202"/>
      <c r="P111" s="202"/>
    </row>
    <row r="112" spans="1:17" ht="144" customHeight="1">
      <c r="H112" s="227" t="s">
        <v>321</v>
      </c>
      <c r="I112" s="227"/>
      <c r="J112" s="227"/>
      <c r="K112" s="227"/>
      <c r="L112" s="227"/>
      <c r="M112" s="74"/>
    </row>
  </sheetData>
  <sheetProtection algorithmName="SHA-512" hashValue="b1qJOWeT8o/yeD+pTXwVzmdjQAxkUOhD5V8y2I7zG6VX9PBXdA3XjJJscT1eVhphmu/DTm+Stx8oRNaj7TiSaA==" saltValue="AayQjnhW+mRr0Kw0BoRIaA==" spinCount="100000" sheet="1" objects="1" formatCells="0" formatColumns="0" formatRows="0" insertColumns="0" insertRows="0" insertHyperlinks="0" autoFilter="0"/>
  <autoFilter ref="L17:L50" xr:uid="{CE15DD71-D1E6-4BA6-AD46-C248DC97AC80}"/>
  <mergeCells count="167">
    <mergeCell ref="D42:E42"/>
    <mergeCell ref="G42:K42"/>
    <mergeCell ref="D43:E43"/>
    <mergeCell ref="G43:K43"/>
    <mergeCell ref="C107:P107"/>
    <mergeCell ref="D39:E39"/>
    <mergeCell ref="G39:K39"/>
    <mergeCell ref="D37:E37"/>
    <mergeCell ref="G37:K37"/>
    <mergeCell ref="C101:P101"/>
    <mergeCell ref="M65:N65"/>
    <mergeCell ref="K64:L64"/>
    <mergeCell ref="M64:N64"/>
    <mergeCell ref="C45:K45"/>
    <mergeCell ref="C52:P52"/>
    <mergeCell ref="C68:P68"/>
    <mergeCell ref="C69:P73"/>
    <mergeCell ref="C83:P87"/>
    <mergeCell ref="C89:N89"/>
    <mergeCell ref="C90:P90"/>
    <mergeCell ref="C91:P91"/>
    <mergeCell ref="C92:P92"/>
    <mergeCell ref="C93:P93"/>
    <mergeCell ref="C94:P94"/>
    <mergeCell ref="Z16:Z17"/>
    <mergeCell ref="D38:E38"/>
    <mergeCell ref="G38:K38"/>
    <mergeCell ref="D40:E40"/>
    <mergeCell ref="G40:K40"/>
    <mergeCell ref="D41:E41"/>
    <mergeCell ref="G41:K41"/>
    <mergeCell ref="D34:E34"/>
    <mergeCell ref="G35:K35"/>
    <mergeCell ref="G34:K34"/>
    <mergeCell ref="D32:E32"/>
    <mergeCell ref="D33:E33"/>
    <mergeCell ref="D35:E35"/>
    <mergeCell ref="G21:K21"/>
    <mergeCell ref="G32:K32"/>
    <mergeCell ref="G33:K33"/>
    <mergeCell ref="D31:E31"/>
    <mergeCell ref="G31:K31"/>
    <mergeCell ref="D30:E30"/>
    <mergeCell ref="G30:K30"/>
    <mergeCell ref="D36:E36"/>
    <mergeCell ref="G36:K36"/>
    <mergeCell ref="D29:E29"/>
    <mergeCell ref="G29:K29"/>
    <mergeCell ref="A2:A3"/>
    <mergeCell ref="C2:F2"/>
    <mergeCell ref="G2:J2"/>
    <mergeCell ref="K2:M2"/>
    <mergeCell ref="C16:E17"/>
    <mergeCell ref="F16:K17"/>
    <mergeCell ref="L16:N16"/>
    <mergeCell ref="D25:E25"/>
    <mergeCell ref="G25:K25"/>
    <mergeCell ref="D24:E24"/>
    <mergeCell ref="G24:K24"/>
    <mergeCell ref="D22:E22"/>
    <mergeCell ref="G22:K22"/>
    <mergeCell ref="D23:E23"/>
    <mergeCell ref="G23:K23"/>
    <mergeCell ref="N2:P2"/>
    <mergeCell ref="C3:F3"/>
    <mergeCell ref="G3:J3"/>
    <mergeCell ref="K3:M3"/>
    <mergeCell ref="N3:P3"/>
    <mergeCell ref="D28:E28"/>
    <mergeCell ref="G28:K28"/>
    <mergeCell ref="G20:K20"/>
    <mergeCell ref="D21:E21"/>
    <mergeCell ref="O16:O17"/>
    <mergeCell ref="P16:P17"/>
    <mergeCell ref="C5:J5"/>
    <mergeCell ref="O5:P5"/>
    <mergeCell ref="C7:P7"/>
    <mergeCell ref="K5:M5"/>
    <mergeCell ref="C10:P10"/>
    <mergeCell ref="C8:P9"/>
    <mergeCell ref="D26:E26"/>
    <mergeCell ref="G26:K26"/>
    <mergeCell ref="D27:E27"/>
    <mergeCell ref="G27:K27"/>
    <mergeCell ref="AP8:AP9"/>
    <mergeCell ref="AF8:AH8"/>
    <mergeCell ref="AI8:AI9"/>
    <mergeCell ref="AD8:AD9"/>
    <mergeCell ref="AJ8:AJ9"/>
    <mergeCell ref="AK8:AK9"/>
    <mergeCell ref="AL8:AL9"/>
    <mergeCell ref="AM8:AM9"/>
    <mergeCell ref="D19:E19"/>
    <mergeCell ref="G19:K19"/>
    <mergeCell ref="C12:P14"/>
    <mergeCell ref="AN8:AN9"/>
    <mergeCell ref="AO8:AO9"/>
    <mergeCell ref="Y16:Y17"/>
    <mergeCell ref="S16:S17"/>
    <mergeCell ref="AB16:AB17"/>
    <mergeCell ref="AA16:AA17"/>
    <mergeCell ref="G18:K18"/>
    <mergeCell ref="T16:T17"/>
    <mergeCell ref="U16:U17"/>
    <mergeCell ref="V16:V17"/>
    <mergeCell ref="W16:W17"/>
    <mergeCell ref="X16:X17"/>
    <mergeCell ref="D18:E18"/>
    <mergeCell ref="H112:L112"/>
    <mergeCell ref="D20:E20"/>
    <mergeCell ref="D49:E49"/>
    <mergeCell ref="G49:K49"/>
    <mergeCell ref="D50:E50"/>
    <mergeCell ref="G50:K50"/>
    <mergeCell ref="D47:E47"/>
    <mergeCell ref="G47:K47"/>
    <mergeCell ref="D48:E48"/>
    <mergeCell ref="G48:K48"/>
    <mergeCell ref="G62:H63"/>
    <mergeCell ref="I62:N62"/>
    <mergeCell ref="I63:J63"/>
    <mergeCell ref="K63:L63"/>
    <mergeCell ref="I66:J66"/>
    <mergeCell ref="K66:L66"/>
    <mergeCell ref="M66:N66"/>
    <mergeCell ref="G64:G66"/>
    <mergeCell ref="I64:J64"/>
    <mergeCell ref="I65:J65"/>
    <mergeCell ref="M63:N63"/>
    <mergeCell ref="C53:P53"/>
    <mergeCell ref="K65:L65"/>
    <mergeCell ref="G67:L67"/>
    <mergeCell ref="C75:P75"/>
    <mergeCell ref="C76:P80"/>
    <mergeCell ref="C82:P82"/>
    <mergeCell ref="C105:F105"/>
    <mergeCell ref="G105:P105"/>
    <mergeCell ref="C108:F108"/>
    <mergeCell ref="G108:I108"/>
    <mergeCell ref="C110:F110"/>
    <mergeCell ref="C111:F111"/>
    <mergeCell ref="C95:P95"/>
    <mergeCell ref="C96:P96"/>
    <mergeCell ref="C97:P97"/>
    <mergeCell ref="C98:P98"/>
    <mergeCell ref="C99:P99"/>
    <mergeCell ref="C100:P100"/>
    <mergeCell ref="C102:P102"/>
    <mergeCell ref="C103:P103"/>
    <mergeCell ref="C104:G104"/>
    <mergeCell ref="H104:K104"/>
    <mergeCell ref="L104:P104"/>
    <mergeCell ref="C58:E58"/>
    <mergeCell ref="F58:L58"/>
    <mergeCell ref="M58:P58"/>
    <mergeCell ref="C59:P59"/>
    <mergeCell ref="C60:P60"/>
    <mergeCell ref="C54:P54"/>
    <mergeCell ref="C55:E55"/>
    <mergeCell ref="F55:L55"/>
    <mergeCell ref="M55:P55"/>
    <mergeCell ref="C56:E56"/>
    <mergeCell ref="F56:L56"/>
    <mergeCell ref="M56:P56"/>
    <mergeCell ref="C57:E57"/>
    <mergeCell ref="F57:L57"/>
    <mergeCell ref="M57:P57"/>
  </mergeCells>
  <phoneticPr fontId="36" type="noConversion"/>
  <conditionalFormatting sqref="A95:A96">
    <cfRule type="cellIs" dxfId="2" priority="1" operator="equal">
      <formula>"Obs"</formula>
    </cfRule>
  </conditionalFormatting>
  <conditionalFormatting sqref="I64:I66">
    <cfRule type="cellIs" dxfId="1" priority="8" operator="equal">
      <formula>" "</formula>
    </cfRule>
  </conditionalFormatting>
  <conditionalFormatting sqref="K64:K66 M64:M66">
    <cfRule type="cellIs" dxfId="0" priority="7" operator="equal">
      <formula>" "</formula>
    </cfRule>
  </conditionalFormatting>
  <dataValidations count="8">
    <dataValidation type="date" allowBlank="1" showInputMessage="1" showErrorMessage="1" error="Insira uma data válida." sqref="O5:P5" xr:uid="{826BC269-63E4-40A3-888F-9DA1CD0577D7}">
      <formula1>36526</formula1>
      <formula2>54789</formula2>
    </dataValidation>
    <dataValidation type="decimal" allowBlank="1" showInputMessage="1" showErrorMessage="1" error="Apenas número." sqref="AE3" xr:uid="{84DC66E9-DD34-4FDC-84A4-572072A24E8E}">
      <formula1>0</formula1>
      <formula2>1000000000</formula2>
    </dataValidation>
    <dataValidation type="list" allowBlank="1" showInputMessage="1" showErrorMessage="1" error="Selecionar um órgão ou uma entidade da lista." sqref="G108:I108" xr:uid="{9DCAB420-6292-4DCE-9EF8-D139D55563A8}">
      <formula1>"CGM,SEPLAG,SEMUG,SMA,SECONSER,SMCTI,SMDC,SME,SMF,SMHRF,SECLIMA,SMU,SAE,SMDCG,SMARHS,SEMPAS,PGM,SMASES,SMC,SMAC,SMEL,SEOP,SMO,NITPREV,EMUSA,FeSaúde,FAN,FMS,NELTUR,NITTRANS,CLIN,FME,SEXEC"</formula1>
    </dataValidation>
    <dataValidation type="list" allowBlank="1" showInputMessage="1" showErrorMessage="1" sqref="M47:N50 M18:N37 L38:N43" xr:uid="{01356D31-82E6-498E-B2FA-3C4CAFEAB3B2}">
      <formula1>"X,x"</formula1>
    </dataValidation>
    <dataValidation type="list" allowBlank="1" showInputMessage="1" showErrorMessage="1" sqref="L18:L37 L47:L50" xr:uid="{5937989D-CBB2-489F-8325-FA69447366B3}">
      <formula1>"ocultar"</formula1>
    </dataValidation>
    <dataValidation type="list" allowBlank="1" showInputMessage="1" showErrorMessage="1" error="Selecionar o procedimento da lista, conforme o anexo do GIR 003 utilizado." sqref="AF3" xr:uid="{B9851E58-76D4-4386-94B5-220A13235B1D}">
      <formula1>"Concorrência,Tomada de Preços,Convite,Leilão,Concurso,Pregão Eletrônico, Pregão Presencial,RDC,Chamamento Público,Lei 13303/2016"</formula1>
    </dataValidation>
    <dataValidation type="list" allowBlank="1" showInputMessage="1" showErrorMessage="1" error="Selecionar o órgão/entidade da lista. Se estiver faltando, solicitar acréscimo na lista." sqref="G108:I108" xr:uid="{CD2B301C-61EB-488A-B696-597A4EDDA8FB}">
      <formula1>"CGM,SEPLAG,SMA,SECONSER,SMCTI,SMDC,SME,SMF,SMHRF,SECLIMA,SMU,SAE,SMDCG,SMARHS,SEMPAS,PGM,SMASES,SMC,SMAC,SMEL,SEOP,SMO,NITPREV,EMUSA,FeSaúde,FAN,FMS,NELTUR,NITTRANS,CLIN,FME,SEXEC"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ABAFE373-9ADB-49C5-AC95-A7A7EF0F3AE8}">
      <formula1>"Sim"</formula1>
    </dataValidation>
  </dataValidations>
  <printOptions horizontalCentered="1"/>
  <pageMargins left="0.31496062992125984" right="0.31496062992125984" top="0.23622047244094491" bottom="0.23622047244094491" header="0.31496062992125984" footer="0.31496062992125984"/>
  <pageSetup paperSize="9" scale="48" fitToHeight="0" orientation="portrait" r:id="rId1"/>
  <rowBreaks count="1" manualBreakCount="1">
    <brk id="5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44"/>
  <sheetViews>
    <sheetView showGridLines="0" zoomScale="60" zoomScaleNormal="60" zoomScaleSheetLayoutView="40" workbookViewId="0"/>
  </sheetViews>
  <sheetFormatPr defaultColWidth="9.140625" defaultRowHeight="23.25"/>
  <cols>
    <col min="1" max="1" width="9.140625" style="34"/>
    <col min="2" max="2" width="6" style="34" customWidth="1"/>
    <col min="3" max="3" width="7.85546875" style="83" customWidth="1"/>
    <col min="4" max="4" width="6.7109375" style="83" customWidth="1"/>
    <col min="5" max="11" width="12.7109375" style="83" customWidth="1"/>
    <col min="12" max="12" width="11.140625" style="83" customWidth="1"/>
    <col min="13" max="13" width="11.85546875" style="83" customWidth="1"/>
    <col min="14" max="14" width="10.42578125" style="83" customWidth="1"/>
    <col min="15" max="15" width="11.140625" style="83" customWidth="1"/>
    <col min="16" max="16" width="8.42578125" style="83" customWidth="1"/>
    <col min="17" max="17" width="8" style="34" customWidth="1"/>
    <col min="18" max="18" width="5.85546875" style="34" customWidth="1"/>
    <col min="19" max="26" width="5.85546875" style="34" hidden="1" customWidth="1"/>
    <col min="27" max="27" width="3.5703125" style="34" hidden="1" customWidth="1"/>
    <col min="28" max="28" width="14.5703125" style="34" hidden="1" customWidth="1"/>
    <col min="29" max="29" width="10" style="34" customWidth="1"/>
    <col min="30" max="30" width="25.28515625" style="34" customWidth="1"/>
    <col min="31" max="31" width="31.28515625" style="34" customWidth="1"/>
    <col min="32" max="32" width="24.85546875" style="34" customWidth="1"/>
    <col min="33" max="33" width="12" style="34" bestFit="1" customWidth="1"/>
    <col min="34" max="34" width="9" style="34" bestFit="1" customWidth="1"/>
    <col min="35" max="35" width="12.85546875" style="34" customWidth="1"/>
    <col min="36" max="36" width="8.7109375" style="34" bestFit="1" customWidth="1"/>
    <col min="37" max="37" width="12.85546875" style="34" customWidth="1"/>
    <col min="38" max="38" width="13.5703125" style="34" customWidth="1"/>
    <col min="39" max="39" width="15.42578125" style="34" customWidth="1"/>
    <col min="40" max="40" width="9.28515625" style="34" customWidth="1"/>
    <col min="41" max="41" width="10.7109375" style="34" customWidth="1"/>
    <col min="42" max="42" width="14.7109375" style="34" customWidth="1"/>
    <col min="43" max="16384" width="9.140625" style="34"/>
  </cols>
  <sheetData>
    <row r="1" spans="2:42" ht="93" customHeight="1" thickBot="1">
      <c r="C1" s="49"/>
      <c r="D1" s="49"/>
      <c r="E1" s="49"/>
      <c r="F1" s="49"/>
      <c r="G1" s="49"/>
      <c r="H1" s="49"/>
      <c r="I1" s="49"/>
      <c r="J1" s="49"/>
      <c r="K1" s="49"/>
      <c r="L1" s="49"/>
      <c r="M1" s="49"/>
      <c r="N1" s="49"/>
      <c r="O1" s="49"/>
      <c r="P1" s="49"/>
      <c r="AD1" s="192" t="s">
        <v>0</v>
      </c>
      <c r="AE1" s="182"/>
    </row>
    <row r="2" spans="2:42" s="38" customFormat="1" ht="18" customHeight="1" thickBot="1">
      <c r="B2" s="403"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2:42" s="39" customFormat="1" ht="21.75" customHeight="1">
      <c r="B3" s="403"/>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2:42" s="39" customFormat="1" ht="10.5" customHeight="1">
      <c r="C4" s="52"/>
      <c r="D4" s="52"/>
      <c r="E4" s="52"/>
      <c r="F4" s="52"/>
      <c r="G4" s="52"/>
      <c r="H4" s="52"/>
      <c r="I4" s="52"/>
      <c r="J4" s="52"/>
      <c r="K4" s="52"/>
      <c r="L4" s="52"/>
      <c r="M4" s="52"/>
      <c r="N4" s="52"/>
      <c r="O4" s="52"/>
      <c r="P4" s="52"/>
      <c r="Q4" s="35"/>
      <c r="AD4" s="3"/>
      <c r="AE4" s="3"/>
      <c r="AF4" s="3"/>
      <c r="AG4" s="3"/>
      <c r="AH4" s="3"/>
      <c r="AI4" s="3"/>
      <c r="AJ4" s="3"/>
      <c r="AK4" s="3"/>
      <c r="AL4" s="3"/>
      <c r="AM4" s="3"/>
      <c r="AN4" s="3"/>
      <c r="AO4" s="3"/>
      <c r="AP4" s="3"/>
    </row>
    <row r="5" spans="2:42" s="41" customFormat="1" ht="54.75" customHeight="1">
      <c r="C5" s="395" t="s">
        <v>9</v>
      </c>
      <c r="D5" s="395"/>
      <c r="E5" s="395"/>
      <c r="F5" s="395"/>
      <c r="G5" s="395"/>
      <c r="H5" s="395"/>
      <c r="I5" s="395"/>
      <c r="J5" s="395"/>
      <c r="K5" s="321"/>
      <c r="L5" s="321"/>
      <c r="M5" s="321"/>
      <c r="N5" s="54" t="s">
        <v>10</v>
      </c>
      <c r="O5" s="317"/>
      <c r="P5" s="318"/>
      <c r="Q5" s="40"/>
      <c r="AD5" s="13"/>
      <c r="AE5" s="13"/>
      <c r="AF5" s="13"/>
      <c r="AG5" s="13"/>
      <c r="AH5" s="13"/>
      <c r="AI5" s="13"/>
      <c r="AJ5" s="13"/>
      <c r="AK5" s="13"/>
      <c r="AL5" s="13"/>
      <c r="AM5" s="13"/>
      <c r="AN5" s="13"/>
      <c r="AO5" s="13"/>
      <c r="AP5" s="13"/>
    </row>
    <row r="6" spans="2:42" s="39" customFormat="1" ht="10.5" customHeight="1">
      <c r="B6" s="34"/>
      <c r="C6" s="52"/>
      <c r="D6" s="52"/>
      <c r="E6" s="52"/>
      <c r="F6" s="52"/>
      <c r="G6" s="56"/>
      <c r="H6" s="56"/>
      <c r="I6" s="56"/>
      <c r="J6" s="56"/>
      <c r="K6" s="56"/>
      <c r="L6" s="56"/>
      <c r="M6" s="56"/>
      <c r="N6" s="56"/>
      <c r="O6" s="55"/>
      <c r="P6" s="55"/>
      <c r="Q6" s="37"/>
      <c r="AD6" s="3"/>
      <c r="AE6" s="3"/>
      <c r="AF6" s="3"/>
      <c r="AG6" s="3"/>
      <c r="AH6" s="3"/>
      <c r="AI6" s="3"/>
      <c r="AJ6" s="3"/>
      <c r="AK6" s="3"/>
      <c r="AL6" s="3"/>
      <c r="AM6" s="3"/>
      <c r="AN6" s="3"/>
      <c r="AO6" s="3"/>
      <c r="AP6" s="3"/>
    </row>
    <row r="7" spans="2:42" s="39" customFormat="1" ht="26.25" customHeight="1" thickBot="1">
      <c r="C7" s="134" t="s">
        <v>11</v>
      </c>
      <c r="D7" s="135"/>
      <c r="E7" s="135"/>
      <c r="F7" s="135"/>
      <c r="G7" s="135"/>
      <c r="H7" s="135"/>
      <c r="I7" s="135"/>
      <c r="J7" s="135"/>
      <c r="K7" s="135"/>
      <c r="L7" s="135"/>
      <c r="M7" s="135"/>
      <c r="N7" s="135"/>
      <c r="O7" s="135"/>
      <c r="P7" s="136"/>
      <c r="Q7" s="37"/>
      <c r="R7" s="37"/>
      <c r="AD7" s="3"/>
      <c r="AF7" s="2" t="s">
        <v>12</v>
      </c>
      <c r="AG7" s="2"/>
      <c r="AH7" s="2"/>
      <c r="AI7" s="3"/>
      <c r="AJ7" s="3"/>
      <c r="AK7" s="3"/>
      <c r="AL7" s="3"/>
      <c r="AM7" s="3"/>
      <c r="AN7" s="3"/>
      <c r="AO7" s="3"/>
      <c r="AP7" s="3"/>
    </row>
    <row r="8" spans="2:42" s="39" customFormat="1" ht="84.75" customHeight="1">
      <c r="C8" s="311"/>
      <c r="D8" s="312"/>
      <c r="E8" s="312"/>
      <c r="F8" s="312"/>
      <c r="G8" s="312"/>
      <c r="H8" s="312"/>
      <c r="I8" s="312"/>
      <c r="J8" s="312"/>
      <c r="K8" s="312"/>
      <c r="L8" s="312"/>
      <c r="M8" s="312"/>
      <c r="N8" s="312"/>
      <c r="O8" s="312"/>
      <c r="P8" s="313"/>
      <c r="Q8" s="37"/>
      <c r="R8" s="37"/>
      <c r="AD8" s="386" t="s">
        <v>2</v>
      </c>
      <c r="AF8" s="385" t="s">
        <v>13</v>
      </c>
      <c r="AG8" s="381"/>
      <c r="AH8" s="381"/>
      <c r="AI8" s="381" t="s">
        <v>14</v>
      </c>
      <c r="AJ8" s="388" t="s">
        <v>7</v>
      </c>
      <c r="AK8" s="388" t="s">
        <v>15</v>
      </c>
      <c r="AL8" s="388" t="s">
        <v>16</v>
      </c>
      <c r="AM8" s="381" t="s">
        <v>17</v>
      </c>
      <c r="AN8" s="381" t="s">
        <v>18</v>
      </c>
      <c r="AO8" s="381" t="s">
        <v>19</v>
      </c>
      <c r="AP8" s="383" t="s">
        <v>8</v>
      </c>
    </row>
    <row r="9" spans="2:42" s="39" customFormat="1" ht="84.75" customHeight="1" thickBot="1">
      <c r="C9" s="314"/>
      <c r="D9" s="315"/>
      <c r="E9" s="315"/>
      <c r="F9" s="315"/>
      <c r="G9" s="315"/>
      <c r="H9" s="315"/>
      <c r="I9" s="315"/>
      <c r="J9" s="315"/>
      <c r="K9" s="315"/>
      <c r="L9" s="315"/>
      <c r="M9" s="315"/>
      <c r="N9" s="315"/>
      <c r="O9" s="315"/>
      <c r="P9" s="316"/>
      <c r="Q9" s="37"/>
      <c r="R9" s="37"/>
      <c r="AD9" s="387"/>
      <c r="AF9" s="147" t="s">
        <v>20</v>
      </c>
      <c r="AG9" s="158" t="s">
        <v>21</v>
      </c>
      <c r="AH9" s="158" t="s">
        <v>22</v>
      </c>
      <c r="AI9" s="382"/>
      <c r="AJ9" s="389"/>
      <c r="AK9" s="389"/>
      <c r="AL9" s="389"/>
      <c r="AM9" s="382"/>
      <c r="AN9" s="382"/>
      <c r="AO9" s="382"/>
      <c r="AP9" s="384"/>
    </row>
    <row r="10" spans="2:42" s="31" customFormat="1" ht="45" customHeight="1">
      <c r="C10" s="292" t="s">
        <v>24</v>
      </c>
      <c r="D10" s="292"/>
      <c r="E10" s="292"/>
      <c r="F10" s="292"/>
      <c r="G10" s="292"/>
      <c r="H10" s="292"/>
      <c r="I10" s="292"/>
      <c r="J10" s="292"/>
      <c r="K10" s="292"/>
      <c r="L10" s="292"/>
      <c r="M10" s="292"/>
      <c r="N10" s="292"/>
      <c r="O10" s="292"/>
      <c r="P10" s="292"/>
      <c r="Q10" s="47"/>
      <c r="R10" s="42"/>
      <c r="S10" s="42"/>
      <c r="AD10" s="151" t="str">
        <f>IF(C3="","",C3)</f>
        <v/>
      </c>
      <c r="AE10" s="39"/>
      <c r="AF10" s="151" t="str">
        <f>IF(K5="","",K5)</f>
        <v/>
      </c>
      <c r="AG10" s="151" t="str">
        <f>IF(O5="","",YEAR(O5))</f>
        <v/>
      </c>
      <c r="AH10" s="151" t="str">
        <f>IF(AD3="Sim","NT de Retorno","")</f>
        <v/>
      </c>
      <c r="AI10" s="151" t="str">
        <f>IF(G135="","",G135)</f>
        <v/>
      </c>
      <c r="AJ10" s="152" t="str">
        <f>IF(AE3="","",AE3)</f>
        <v/>
      </c>
      <c r="AK10" s="152"/>
      <c r="AL10" s="152"/>
      <c r="AM10" s="152" t="str">
        <f>_xlfn.CONCAT(AB18:AB76)</f>
        <v/>
      </c>
      <c r="AN10" s="153" t="str">
        <f>IF(C8="","",C8)</f>
        <v/>
      </c>
      <c r="AO10" s="151" t="s">
        <v>322</v>
      </c>
      <c r="AP10" s="151"/>
    </row>
    <row r="11" spans="2:42" s="39" customFormat="1" ht="11.25" customHeight="1" thickBot="1">
      <c r="C11" s="57"/>
      <c r="D11" s="57"/>
      <c r="E11" s="57"/>
      <c r="F11" s="58"/>
      <c r="G11" s="58"/>
      <c r="H11" s="58"/>
      <c r="I11" s="58"/>
      <c r="J11" s="58"/>
      <c r="K11" s="58"/>
      <c r="L11" s="58"/>
      <c r="M11" s="58"/>
      <c r="N11" s="58"/>
      <c r="O11" s="58"/>
      <c r="P11" s="58"/>
      <c r="Q11" s="37"/>
      <c r="R11" s="37"/>
    </row>
    <row r="12" spans="2:42" s="39" customFormat="1" ht="17.25" customHeight="1" thickTop="1">
      <c r="B12" s="38"/>
      <c r="C12" s="293" t="s">
        <v>323</v>
      </c>
      <c r="D12" s="293"/>
      <c r="E12" s="293"/>
      <c r="F12" s="293"/>
      <c r="G12" s="293"/>
      <c r="H12" s="293"/>
      <c r="I12" s="293"/>
      <c r="J12" s="293"/>
      <c r="K12" s="293"/>
      <c r="L12" s="293"/>
      <c r="M12" s="293"/>
      <c r="N12" s="293"/>
      <c r="O12" s="293"/>
      <c r="P12" s="293"/>
      <c r="Q12" s="37"/>
    </row>
    <row r="13" spans="2:42" s="39" customFormat="1" ht="17.25" customHeight="1">
      <c r="B13" s="38"/>
      <c r="C13" s="294"/>
      <c r="D13" s="294"/>
      <c r="E13" s="294"/>
      <c r="F13" s="294"/>
      <c r="G13" s="294"/>
      <c r="H13" s="294"/>
      <c r="I13" s="294"/>
      <c r="J13" s="294"/>
      <c r="K13" s="294"/>
      <c r="L13" s="294"/>
      <c r="M13" s="294"/>
      <c r="N13" s="294"/>
      <c r="O13" s="294"/>
      <c r="P13" s="294"/>
      <c r="Q13" s="37"/>
    </row>
    <row r="14" spans="2:42" ht="17.25" customHeight="1">
      <c r="C14" s="294"/>
      <c r="D14" s="294"/>
      <c r="E14" s="294"/>
      <c r="F14" s="294"/>
      <c r="G14" s="294"/>
      <c r="H14" s="294"/>
      <c r="I14" s="294"/>
      <c r="J14" s="294"/>
      <c r="K14" s="294"/>
      <c r="L14" s="294"/>
      <c r="M14" s="294"/>
      <c r="N14" s="294"/>
      <c r="O14" s="294"/>
      <c r="P14" s="294"/>
    </row>
    <row r="15" spans="2:42" ht="6" customHeight="1" thickBot="1">
      <c r="C15" s="402"/>
      <c r="D15" s="402"/>
      <c r="E15" s="402"/>
      <c r="F15" s="402"/>
      <c r="G15" s="402"/>
      <c r="H15" s="402"/>
      <c r="I15" s="402"/>
      <c r="J15" s="402"/>
      <c r="K15" s="402"/>
      <c r="L15" s="402"/>
      <c r="M15" s="402"/>
      <c r="N15" s="402"/>
      <c r="O15" s="402"/>
      <c r="P15" s="402"/>
    </row>
    <row r="16" spans="2:42" ht="21" customHeight="1">
      <c r="C16" s="396" t="s">
        <v>26</v>
      </c>
      <c r="D16" s="397"/>
      <c r="E16" s="398"/>
      <c r="F16" s="399" t="s">
        <v>324</v>
      </c>
      <c r="G16" s="400"/>
      <c r="H16" s="400"/>
      <c r="I16" s="400"/>
      <c r="J16" s="400"/>
      <c r="K16" s="401"/>
      <c r="L16" s="411" t="s">
        <v>28</v>
      </c>
      <c r="M16" s="412"/>
      <c r="N16" s="413"/>
      <c r="O16" s="414" t="s">
        <v>29</v>
      </c>
      <c r="P16" s="414" t="s">
        <v>30</v>
      </c>
      <c r="S16" s="404" t="s">
        <v>31</v>
      </c>
      <c r="T16" s="404" t="s">
        <v>32</v>
      </c>
      <c r="U16" s="404" t="s">
        <v>33</v>
      </c>
      <c r="V16" s="404" t="s">
        <v>34</v>
      </c>
      <c r="W16" s="404" t="s">
        <v>35</v>
      </c>
      <c r="X16" s="404" t="s">
        <v>36</v>
      </c>
      <c r="Y16" s="404" t="s">
        <v>37</v>
      </c>
      <c r="Z16" s="404" t="s">
        <v>38</v>
      </c>
      <c r="AA16" s="404" t="s">
        <v>39</v>
      </c>
      <c r="AB16" s="366" t="s">
        <v>40</v>
      </c>
    </row>
    <row r="17" spans="3:28" ht="35.25" customHeight="1" thickBot="1">
      <c r="C17" s="396"/>
      <c r="D17" s="397"/>
      <c r="E17" s="398"/>
      <c r="F17" s="399"/>
      <c r="G17" s="400"/>
      <c r="H17" s="400"/>
      <c r="I17" s="400"/>
      <c r="J17" s="400"/>
      <c r="K17" s="401"/>
      <c r="L17" s="92" t="s">
        <v>41</v>
      </c>
      <c r="M17" s="93" t="s">
        <v>42</v>
      </c>
      <c r="N17" s="92" t="s">
        <v>43</v>
      </c>
      <c r="O17" s="414"/>
      <c r="P17" s="414"/>
      <c r="S17" s="405"/>
      <c r="T17" s="405"/>
      <c r="U17" s="405"/>
      <c r="V17" s="405"/>
      <c r="W17" s="405"/>
      <c r="X17" s="405"/>
      <c r="Y17" s="405"/>
      <c r="Z17" s="405"/>
      <c r="AA17" s="405"/>
      <c r="AB17" s="367"/>
    </row>
    <row r="18" spans="3:28" ht="82.5" customHeight="1" thickTop="1">
      <c r="C18" s="101">
        <v>8</v>
      </c>
      <c r="D18" s="406" t="s">
        <v>45</v>
      </c>
      <c r="E18" s="407"/>
      <c r="F18" s="101" t="s">
        <v>268</v>
      </c>
      <c r="G18" s="408" t="s">
        <v>47</v>
      </c>
      <c r="H18" s="409"/>
      <c r="I18" s="409"/>
      <c r="J18" s="409"/>
      <c r="K18" s="410"/>
      <c r="L18" s="75"/>
      <c r="M18" s="75"/>
      <c r="N18" s="75"/>
      <c r="O18" s="76">
        <v>3</v>
      </c>
      <c r="P18" s="76">
        <v>2</v>
      </c>
      <c r="S18" s="34">
        <f>IF(AND(OR($M18="x",$N18="x"),$O18=1,$P18=3),1,0)</f>
        <v>0</v>
      </c>
      <c r="T18" s="34">
        <f t="shared" ref="T18:T76" si="0">IF(AND(OR($M18="x",$N18="x"),$O18=2,$P18=3),1,0)</f>
        <v>0</v>
      </c>
      <c r="U18" s="34">
        <f t="shared" ref="U18:U76" si="1">IF(AND(OR($M18="x",$N18="x"),$O18=3,$P18=3),1,0)</f>
        <v>0</v>
      </c>
      <c r="V18" s="34">
        <f t="shared" ref="V18:V76" si="2">IF(AND(OR($M18="x",$N18="x"),$O18=1,$P18=2),1,0)</f>
        <v>0</v>
      </c>
      <c r="W18" s="34">
        <f t="shared" ref="W18:W76" si="3">IF(AND(OR($M18="x",$N18="x"),$O18=2,$P18=2),1,0)</f>
        <v>0</v>
      </c>
      <c r="X18" s="34">
        <f t="shared" ref="X18:X76" si="4">IF(AND(OR($M18="x",$N18="x"),$O18=3,$P18=2),1,0)</f>
        <v>0</v>
      </c>
      <c r="Y18" s="34">
        <f t="shared" ref="Y18:Y76" si="5">IF(AND(OR($M18="x",$N18="x"),$O18=1,$P18=1),1,0)</f>
        <v>0</v>
      </c>
      <c r="Z18" s="34">
        <f t="shared" ref="Z18:Z76" si="6">IF(AND(OR($M18="x",$N18="x"),$O18=2,$P18=1),1,0)</f>
        <v>0</v>
      </c>
      <c r="AA18" s="34">
        <f t="shared" ref="AA18:AA76" si="7">IF(AND(OR($M18="x",$N18="x"),$O18=3,$P18=1),1,0)</f>
        <v>0</v>
      </c>
      <c r="AB18" s="1" t="str">
        <f>IF(OR(M18="X",N18="X"),_xlfn.CONCAT(F18,";"),"")</f>
        <v/>
      </c>
    </row>
    <row r="19" spans="3:28" ht="107.25" customHeight="1">
      <c r="C19" s="36">
        <v>8</v>
      </c>
      <c r="D19" s="390" t="s">
        <v>45</v>
      </c>
      <c r="E19" s="391"/>
      <c r="F19" s="36" t="s">
        <v>325</v>
      </c>
      <c r="G19" s="392" t="s">
        <v>49</v>
      </c>
      <c r="H19" s="393"/>
      <c r="I19" s="393"/>
      <c r="J19" s="393"/>
      <c r="K19" s="394"/>
      <c r="L19" s="77"/>
      <c r="M19" s="77"/>
      <c r="N19" s="77"/>
      <c r="O19" s="78">
        <v>3</v>
      </c>
      <c r="P19" s="78">
        <v>2</v>
      </c>
      <c r="S19" s="34">
        <f t="shared" ref="S19:S76" si="8">IF(AND(OR($M19="x",$N19="x"),$O19=1,$P19=3),1,0)</f>
        <v>0</v>
      </c>
      <c r="T19" s="34">
        <f t="shared" si="0"/>
        <v>0</v>
      </c>
      <c r="U19" s="34">
        <f t="shared" si="1"/>
        <v>0</v>
      </c>
      <c r="V19" s="34">
        <f t="shared" si="2"/>
        <v>0</v>
      </c>
      <c r="W19" s="34">
        <f t="shared" si="3"/>
        <v>0</v>
      </c>
      <c r="X19" s="34">
        <f t="shared" si="4"/>
        <v>0</v>
      </c>
      <c r="Y19" s="34">
        <f t="shared" si="5"/>
        <v>0</v>
      </c>
      <c r="Z19" s="34">
        <f t="shared" si="6"/>
        <v>0</v>
      </c>
      <c r="AA19" s="34">
        <f t="shared" si="7"/>
        <v>0</v>
      </c>
      <c r="AB19" s="1" t="str">
        <f t="shared" ref="AB19:AB76" si="9">IF(OR(M19="X",N19="X"),_xlfn.CONCAT(F19,";"),"")</f>
        <v/>
      </c>
    </row>
    <row r="20" spans="3:28" ht="66" customHeight="1">
      <c r="C20" s="36">
        <v>8</v>
      </c>
      <c r="D20" s="390" t="s">
        <v>45</v>
      </c>
      <c r="E20" s="391"/>
      <c r="F20" s="36" t="s">
        <v>326</v>
      </c>
      <c r="G20" s="392" t="s">
        <v>160</v>
      </c>
      <c r="H20" s="393"/>
      <c r="I20" s="393"/>
      <c r="J20" s="393"/>
      <c r="K20" s="394"/>
      <c r="L20" s="77"/>
      <c r="M20" s="77"/>
      <c r="N20" s="77"/>
      <c r="O20" s="78">
        <v>3</v>
      </c>
      <c r="P20" s="78">
        <v>2</v>
      </c>
      <c r="S20" s="34">
        <f t="shared" si="8"/>
        <v>0</v>
      </c>
      <c r="T20" s="34">
        <f t="shared" si="0"/>
        <v>0</v>
      </c>
      <c r="U20" s="34">
        <f t="shared" si="1"/>
        <v>0</v>
      </c>
      <c r="V20" s="34">
        <f t="shared" si="2"/>
        <v>0</v>
      </c>
      <c r="W20" s="34">
        <f t="shared" si="3"/>
        <v>0</v>
      </c>
      <c r="X20" s="34">
        <f t="shared" si="4"/>
        <v>0</v>
      </c>
      <c r="Y20" s="34">
        <f t="shared" si="5"/>
        <v>0</v>
      </c>
      <c r="Z20" s="34">
        <f t="shared" si="6"/>
        <v>0</v>
      </c>
      <c r="AA20" s="34">
        <f t="shared" si="7"/>
        <v>0</v>
      </c>
      <c r="AB20" s="1" t="str">
        <f t="shared" si="9"/>
        <v/>
      </c>
    </row>
    <row r="21" spans="3:28" ht="77.25" customHeight="1">
      <c r="C21" s="36">
        <v>8</v>
      </c>
      <c r="D21" s="390" t="s">
        <v>45</v>
      </c>
      <c r="E21" s="391"/>
      <c r="F21" s="36" t="s">
        <v>327</v>
      </c>
      <c r="G21" s="392" t="s">
        <v>328</v>
      </c>
      <c r="H21" s="393"/>
      <c r="I21" s="393"/>
      <c r="J21" s="393"/>
      <c r="K21" s="394"/>
      <c r="L21" s="77"/>
      <c r="M21" s="77"/>
      <c r="N21" s="77"/>
      <c r="O21" s="78">
        <v>3</v>
      </c>
      <c r="P21" s="78">
        <v>2</v>
      </c>
      <c r="S21" s="34">
        <f t="shared" si="8"/>
        <v>0</v>
      </c>
      <c r="T21" s="34">
        <f t="shared" si="0"/>
        <v>0</v>
      </c>
      <c r="U21" s="34">
        <f t="shared" si="1"/>
        <v>0</v>
      </c>
      <c r="V21" s="34">
        <f t="shared" si="2"/>
        <v>0</v>
      </c>
      <c r="W21" s="34">
        <f t="shared" si="3"/>
        <v>0</v>
      </c>
      <c r="X21" s="34">
        <f t="shared" si="4"/>
        <v>0</v>
      </c>
      <c r="Y21" s="34">
        <f t="shared" si="5"/>
        <v>0</v>
      </c>
      <c r="Z21" s="34">
        <f t="shared" si="6"/>
        <v>0</v>
      </c>
      <c r="AA21" s="34">
        <f t="shared" si="7"/>
        <v>0</v>
      </c>
      <c r="AB21" s="1" t="str">
        <f t="shared" si="9"/>
        <v/>
      </c>
    </row>
    <row r="22" spans="3:28" ht="63" customHeight="1">
      <c r="C22" s="36">
        <v>8</v>
      </c>
      <c r="D22" s="390" t="s">
        <v>45</v>
      </c>
      <c r="E22" s="391"/>
      <c r="F22" s="36" t="s">
        <v>329</v>
      </c>
      <c r="G22" s="392" t="s">
        <v>330</v>
      </c>
      <c r="H22" s="393"/>
      <c r="I22" s="393"/>
      <c r="J22" s="393"/>
      <c r="K22" s="394"/>
      <c r="L22" s="77"/>
      <c r="M22" s="77"/>
      <c r="N22" s="77"/>
      <c r="O22" s="78">
        <v>3</v>
      </c>
      <c r="P22" s="78">
        <v>2</v>
      </c>
      <c r="S22" s="34">
        <f t="shared" si="8"/>
        <v>0</v>
      </c>
      <c r="T22" s="34">
        <f t="shared" si="0"/>
        <v>0</v>
      </c>
      <c r="U22" s="34">
        <f t="shared" si="1"/>
        <v>0</v>
      </c>
      <c r="V22" s="34">
        <f t="shared" si="2"/>
        <v>0</v>
      </c>
      <c r="W22" s="34">
        <f t="shared" si="3"/>
        <v>0</v>
      </c>
      <c r="X22" s="34">
        <f t="shared" si="4"/>
        <v>0</v>
      </c>
      <c r="Y22" s="34">
        <f t="shared" si="5"/>
        <v>0</v>
      </c>
      <c r="Z22" s="34">
        <f t="shared" si="6"/>
        <v>0</v>
      </c>
      <c r="AA22" s="34">
        <f t="shared" si="7"/>
        <v>0</v>
      </c>
      <c r="AB22" s="1" t="str">
        <f t="shared" si="9"/>
        <v/>
      </c>
    </row>
    <row r="23" spans="3:28" ht="88.5" customHeight="1">
      <c r="C23" s="36">
        <v>8</v>
      </c>
      <c r="D23" s="390" t="s">
        <v>45</v>
      </c>
      <c r="E23" s="391"/>
      <c r="F23" s="36" t="s">
        <v>331</v>
      </c>
      <c r="G23" s="392" t="s">
        <v>332</v>
      </c>
      <c r="H23" s="393"/>
      <c r="I23" s="393"/>
      <c r="J23" s="393"/>
      <c r="K23" s="394"/>
      <c r="L23" s="77"/>
      <c r="M23" s="77"/>
      <c r="N23" s="77"/>
      <c r="O23" s="78">
        <v>3</v>
      </c>
      <c r="P23" s="78">
        <v>2</v>
      </c>
      <c r="S23" s="34">
        <f t="shared" si="8"/>
        <v>0</v>
      </c>
      <c r="T23" s="34">
        <f t="shared" si="0"/>
        <v>0</v>
      </c>
      <c r="U23" s="34">
        <f t="shared" si="1"/>
        <v>0</v>
      </c>
      <c r="V23" s="34">
        <f t="shared" si="2"/>
        <v>0</v>
      </c>
      <c r="W23" s="34">
        <f t="shared" si="3"/>
        <v>0</v>
      </c>
      <c r="X23" s="34">
        <f t="shared" si="4"/>
        <v>0</v>
      </c>
      <c r="Y23" s="34">
        <f t="shared" si="5"/>
        <v>0</v>
      </c>
      <c r="Z23" s="34">
        <f t="shared" si="6"/>
        <v>0</v>
      </c>
      <c r="AA23" s="34">
        <f t="shared" si="7"/>
        <v>0</v>
      </c>
      <c r="AB23" s="1" t="str">
        <f t="shared" si="9"/>
        <v/>
      </c>
    </row>
    <row r="24" spans="3:28" ht="84" customHeight="1">
      <c r="C24" s="36">
        <v>8</v>
      </c>
      <c r="D24" s="390" t="s">
        <v>45</v>
      </c>
      <c r="E24" s="391"/>
      <c r="F24" s="36" t="s">
        <v>333</v>
      </c>
      <c r="G24" s="392" t="s">
        <v>334</v>
      </c>
      <c r="H24" s="393"/>
      <c r="I24" s="393"/>
      <c r="J24" s="393"/>
      <c r="K24" s="394"/>
      <c r="L24" s="77"/>
      <c r="M24" s="77"/>
      <c r="N24" s="77"/>
      <c r="O24" s="78">
        <v>3</v>
      </c>
      <c r="P24" s="78">
        <v>2</v>
      </c>
      <c r="S24" s="34">
        <f t="shared" si="8"/>
        <v>0</v>
      </c>
      <c r="T24" s="34">
        <f t="shared" si="0"/>
        <v>0</v>
      </c>
      <c r="U24" s="34">
        <f t="shared" si="1"/>
        <v>0</v>
      </c>
      <c r="V24" s="34">
        <f t="shared" si="2"/>
        <v>0</v>
      </c>
      <c r="W24" s="34">
        <f t="shared" si="3"/>
        <v>0</v>
      </c>
      <c r="X24" s="34">
        <f t="shared" si="4"/>
        <v>0</v>
      </c>
      <c r="Y24" s="34">
        <f t="shared" si="5"/>
        <v>0</v>
      </c>
      <c r="Z24" s="34">
        <f t="shared" si="6"/>
        <v>0</v>
      </c>
      <c r="AA24" s="34">
        <f t="shared" si="7"/>
        <v>0</v>
      </c>
      <c r="AB24" s="1" t="str">
        <f t="shared" si="9"/>
        <v/>
      </c>
    </row>
    <row r="25" spans="3:28" ht="98.25" customHeight="1">
      <c r="C25" s="36">
        <v>8</v>
      </c>
      <c r="D25" s="390" t="s">
        <v>45</v>
      </c>
      <c r="E25" s="391"/>
      <c r="F25" s="36" t="s">
        <v>335</v>
      </c>
      <c r="G25" s="392" t="s">
        <v>336</v>
      </c>
      <c r="H25" s="393"/>
      <c r="I25" s="393"/>
      <c r="J25" s="393"/>
      <c r="K25" s="394"/>
      <c r="L25" s="77"/>
      <c r="M25" s="77"/>
      <c r="N25" s="77"/>
      <c r="O25" s="78">
        <v>3</v>
      </c>
      <c r="P25" s="78">
        <v>2</v>
      </c>
      <c r="S25" s="34">
        <f t="shared" si="8"/>
        <v>0</v>
      </c>
      <c r="T25" s="34">
        <f t="shared" si="0"/>
        <v>0</v>
      </c>
      <c r="U25" s="34">
        <f t="shared" si="1"/>
        <v>0</v>
      </c>
      <c r="V25" s="34">
        <f t="shared" si="2"/>
        <v>0</v>
      </c>
      <c r="W25" s="34">
        <f t="shared" si="3"/>
        <v>0</v>
      </c>
      <c r="X25" s="34">
        <f t="shared" si="4"/>
        <v>0</v>
      </c>
      <c r="Y25" s="34">
        <f t="shared" si="5"/>
        <v>0</v>
      </c>
      <c r="Z25" s="34">
        <f t="shared" si="6"/>
        <v>0</v>
      </c>
      <c r="AA25" s="34">
        <f t="shared" si="7"/>
        <v>0</v>
      </c>
      <c r="AB25" s="1" t="str">
        <f t="shared" si="9"/>
        <v/>
      </c>
    </row>
    <row r="26" spans="3:28" ht="83.25" customHeight="1">
      <c r="C26" s="36">
        <v>8</v>
      </c>
      <c r="D26" s="390" t="s">
        <v>45</v>
      </c>
      <c r="E26" s="391"/>
      <c r="F26" s="36" t="s">
        <v>337</v>
      </c>
      <c r="G26" s="392" t="s">
        <v>338</v>
      </c>
      <c r="H26" s="393"/>
      <c r="I26" s="393"/>
      <c r="J26" s="393"/>
      <c r="K26" s="394"/>
      <c r="L26" s="77"/>
      <c r="M26" s="77"/>
      <c r="N26" s="77"/>
      <c r="O26" s="78">
        <v>3</v>
      </c>
      <c r="P26" s="78">
        <v>2</v>
      </c>
      <c r="S26" s="34">
        <f t="shared" si="8"/>
        <v>0</v>
      </c>
      <c r="T26" s="34">
        <f t="shared" si="0"/>
        <v>0</v>
      </c>
      <c r="U26" s="34">
        <f t="shared" si="1"/>
        <v>0</v>
      </c>
      <c r="V26" s="34">
        <f t="shared" si="2"/>
        <v>0</v>
      </c>
      <c r="W26" s="34">
        <f t="shared" si="3"/>
        <v>0</v>
      </c>
      <c r="X26" s="34">
        <f t="shared" si="4"/>
        <v>0</v>
      </c>
      <c r="Y26" s="34">
        <f t="shared" si="5"/>
        <v>0</v>
      </c>
      <c r="Z26" s="34">
        <f t="shared" si="6"/>
        <v>0</v>
      </c>
      <c r="AA26" s="34">
        <f t="shared" si="7"/>
        <v>0</v>
      </c>
      <c r="AB26" s="1" t="str">
        <f t="shared" si="9"/>
        <v/>
      </c>
    </row>
    <row r="27" spans="3:28" ht="152.25" customHeight="1">
      <c r="C27" s="36">
        <v>8</v>
      </c>
      <c r="D27" s="390" t="s">
        <v>45</v>
      </c>
      <c r="E27" s="391"/>
      <c r="F27" s="36" t="s">
        <v>339</v>
      </c>
      <c r="G27" s="392" t="s">
        <v>340</v>
      </c>
      <c r="H27" s="393"/>
      <c r="I27" s="393"/>
      <c r="J27" s="393"/>
      <c r="K27" s="394"/>
      <c r="L27" s="77"/>
      <c r="M27" s="77"/>
      <c r="N27" s="77"/>
      <c r="O27" s="78">
        <v>3</v>
      </c>
      <c r="P27" s="78">
        <v>2</v>
      </c>
      <c r="S27" s="34">
        <f t="shared" si="8"/>
        <v>0</v>
      </c>
      <c r="T27" s="34">
        <f t="shared" si="0"/>
        <v>0</v>
      </c>
      <c r="U27" s="34">
        <f t="shared" si="1"/>
        <v>0</v>
      </c>
      <c r="V27" s="34">
        <f t="shared" si="2"/>
        <v>0</v>
      </c>
      <c r="W27" s="34">
        <f t="shared" si="3"/>
        <v>0</v>
      </c>
      <c r="X27" s="34">
        <f t="shared" si="4"/>
        <v>0</v>
      </c>
      <c r="Y27" s="34">
        <f t="shared" si="5"/>
        <v>0</v>
      </c>
      <c r="Z27" s="34">
        <f t="shared" si="6"/>
        <v>0</v>
      </c>
      <c r="AA27" s="34">
        <f t="shared" si="7"/>
        <v>0</v>
      </c>
      <c r="AB27" s="1" t="str">
        <f t="shared" si="9"/>
        <v/>
      </c>
    </row>
    <row r="28" spans="3:28" ht="111.75" customHeight="1">
      <c r="C28" s="36">
        <v>8</v>
      </c>
      <c r="D28" s="390" t="s">
        <v>45</v>
      </c>
      <c r="E28" s="391"/>
      <c r="F28" s="36" t="s">
        <v>341</v>
      </c>
      <c r="G28" s="392" t="s">
        <v>342</v>
      </c>
      <c r="H28" s="393"/>
      <c r="I28" s="393"/>
      <c r="J28" s="393"/>
      <c r="K28" s="394"/>
      <c r="L28" s="77"/>
      <c r="M28" s="77"/>
      <c r="N28" s="77"/>
      <c r="O28" s="78">
        <v>3</v>
      </c>
      <c r="P28" s="78">
        <v>2</v>
      </c>
      <c r="S28" s="34">
        <f t="shared" si="8"/>
        <v>0</v>
      </c>
      <c r="T28" s="34">
        <f t="shared" si="0"/>
        <v>0</v>
      </c>
      <c r="U28" s="34">
        <f t="shared" si="1"/>
        <v>0</v>
      </c>
      <c r="V28" s="34">
        <f t="shared" si="2"/>
        <v>0</v>
      </c>
      <c r="W28" s="34">
        <f t="shared" si="3"/>
        <v>0</v>
      </c>
      <c r="X28" s="34">
        <f t="shared" si="4"/>
        <v>0</v>
      </c>
      <c r="Y28" s="34">
        <f t="shared" si="5"/>
        <v>0</v>
      </c>
      <c r="Z28" s="34">
        <f t="shared" si="6"/>
        <v>0</v>
      </c>
      <c r="AA28" s="34">
        <f t="shared" si="7"/>
        <v>0</v>
      </c>
      <c r="AB28" s="1" t="str">
        <f t="shared" si="9"/>
        <v/>
      </c>
    </row>
    <row r="29" spans="3:28" ht="79.5" customHeight="1">
      <c r="C29" s="36">
        <v>8</v>
      </c>
      <c r="D29" s="390" t="s">
        <v>45</v>
      </c>
      <c r="E29" s="391"/>
      <c r="F29" s="36" t="s">
        <v>343</v>
      </c>
      <c r="G29" s="392" t="s">
        <v>344</v>
      </c>
      <c r="H29" s="393"/>
      <c r="I29" s="393"/>
      <c r="J29" s="393"/>
      <c r="K29" s="394"/>
      <c r="L29" s="77"/>
      <c r="M29" s="77"/>
      <c r="N29" s="77"/>
      <c r="O29" s="78">
        <v>3</v>
      </c>
      <c r="P29" s="78">
        <v>2</v>
      </c>
      <c r="S29" s="34">
        <f t="shared" si="8"/>
        <v>0</v>
      </c>
      <c r="T29" s="34">
        <f t="shared" si="0"/>
        <v>0</v>
      </c>
      <c r="U29" s="34">
        <f t="shared" si="1"/>
        <v>0</v>
      </c>
      <c r="V29" s="34">
        <f t="shared" si="2"/>
        <v>0</v>
      </c>
      <c r="W29" s="34">
        <f t="shared" si="3"/>
        <v>0</v>
      </c>
      <c r="X29" s="34">
        <f t="shared" si="4"/>
        <v>0</v>
      </c>
      <c r="Y29" s="34">
        <f t="shared" si="5"/>
        <v>0</v>
      </c>
      <c r="Z29" s="34">
        <f t="shared" si="6"/>
        <v>0</v>
      </c>
      <c r="AA29" s="34">
        <f t="shared" si="7"/>
        <v>0</v>
      </c>
      <c r="AB29" s="1" t="str">
        <f t="shared" si="9"/>
        <v/>
      </c>
    </row>
    <row r="30" spans="3:28" ht="78.75" customHeight="1">
      <c r="C30" s="36">
        <v>8</v>
      </c>
      <c r="D30" s="390" t="s">
        <v>45</v>
      </c>
      <c r="E30" s="391"/>
      <c r="F30" s="36" t="s">
        <v>345</v>
      </c>
      <c r="G30" s="392" t="s">
        <v>346</v>
      </c>
      <c r="H30" s="393"/>
      <c r="I30" s="393"/>
      <c r="J30" s="393"/>
      <c r="K30" s="394"/>
      <c r="L30" s="77"/>
      <c r="M30" s="77"/>
      <c r="N30" s="77"/>
      <c r="O30" s="78">
        <v>3</v>
      </c>
      <c r="P30" s="78">
        <v>2</v>
      </c>
      <c r="S30" s="34">
        <f t="shared" si="8"/>
        <v>0</v>
      </c>
      <c r="T30" s="34">
        <f t="shared" si="0"/>
        <v>0</v>
      </c>
      <c r="U30" s="34">
        <f t="shared" si="1"/>
        <v>0</v>
      </c>
      <c r="V30" s="34">
        <f t="shared" si="2"/>
        <v>0</v>
      </c>
      <c r="W30" s="34">
        <f t="shared" si="3"/>
        <v>0</v>
      </c>
      <c r="X30" s="34">
        <f t="shared" si="4"/>
        <v>0</v>
      </c>
      <c r="Y30" s="34">
        <f t="shared" si="5"/>
        <v>0</v>
      </c>
      <c r="Z30" s="34">
        <f t="shared" si="6"/>
        <v>0</v>
      </c>
      <c r="AA30" s="34">
        <f t="shared" si="7"/>
        <v>0</v>
      </c>
      <c r="AB30" s="1" t="str">
        <f t="shared" si="9"/>
        <v/>
      </c>
    </row>
    <row r="31" spans="3:28" ht="278.25" customHeight="1">
      <c r="C31" s="36">
        <v>8</v>
      </c>
      <c r="D31" s="390" t="s">
        <v>45</v>
      </c>
      <c r="E31" s="391"/>
      <c r="F31" s="36" t="s">
        <v>347</v>
      </c>
      <c r="G31" s="392" t="s">
        <v>348</v>
      </c>
      <c r="H31" s="393"/>
      <c r="I31" s="393"/>
      <c r="J31" s="393"/>
      <c r="K31" s="394"/>
      <c r="L31" s="77"/>
      <c r="M31" s="77"/>
      <c r="N31" s="77"/>
      <c r="O31" s="78">
        <v>3</v>
      </c>
      <c r="P31" s="78">
        <v>2</v>
      </c>
      <c r="S31" s="34">
        <f t="shared" si="8"/>
        <v>0</v>
      </c>
      <c r="T31" s="34">
        <f t="shared" si="0"/>
        <v>0</v>
      </c>
      <c r="U31" s="34">
        <f t="shared" si="1"/>
        <v>0</v>
      </c>
      <c r="V31" s="34">
        <f t="shared" si="2"/>
        <v>0</v>
      </c>
      <c r="W31" s="34">
        <f t="shared" si="3"/>
        <v>0</v>
      </c>
      <c r="X31" s="34">
        <f t="shared" si="4"/>
        <v>0</v>
      </c>
      <c r="Y31" s="34">
        <f t="shared" si="5"/>
        <v>0</v>
      </c>
      <c r="Z31" s="34">
        <f t="shared" si="6"/>
        <v>0</v>
      </c>
      <c r="AA31" s="34">
        <f t="shared" si="7"/>
        <v>0</v>
      </c>
      <c r="AB31" s="1" t="str">
        <f t="shared" si="9"/>
        <v/>
      </c>
    </row>
    <row r="32" spans="3:28" ht="183" customHeight="1">
      <c r="C32" s="36">
        <v>8</v>
      </c>
      <c r="D32" s="390" t="s">
        <v>45</v>
      </c>
      <c r="E32" s="391"/>
      <c r="F32" s="36" t="s">
        <v>349</v>
      </c>
      <c r="G32" s="392" t="s">
        <v>350</v>
      </c>
      <c r="H32" s="393"/>
      <c r="I32" s="393"/>
      <c r="J32" s="393"/>
      <c r="K32" s="394"/>
      <c r="L32" s="77"/>
      <c r="M32" s="77"/>
      <c r="N32" s="77"/>
      <c r="O32" s="78">
        <v>3</v>
      </c>
      <c r="P32" s="78">
        <v>2</v>
      </c>
      <c r="S32" s="34">
        <f t="shared" si="8"/>
        <v>0</v>
      </c>
      <c r="T32" s="34">
        <f t="shared" si="0"/>
        <v>0</v>
      </c>
      <c r="U32" s="34">
        <f t="shared" si="1"/>
        <v>0</v>
      </c>
      <c r="V32" s="34">
        <f t="shared" si="2"/>
        <v>0</v>
      </c>
      <c r="W32" s="34">
        <f t="shared" si="3"/>
        <v>0</v>
      </c>
      <c r="X32" s="34">
        <f t="shared" si="4"/>
        <v>0</v>
      </c>
      <c r="Y32" s="34">
        <f t="shared" si="5"/>
        <v>0</v>
      </c>
      <c r="Z32" s="34">
        <f t="shared" si="6"/>
        <v>0</v>
      </c>
      <c r="AA32" s="34">
        <f t="shared" si="7"/>
        <v>0</v>
      </c>
      <c r="AB32" s="1" t="str">
        <f t="shared" si="9"/>
        <v/>
      </c>
    </row>
    <row r="33" spans="3:28" ht="93" customHeight="1">
      <c r="C33" s="36">
        <v>8</v>
      </c>
      <c r="D33" s="390" t="s">
        <v>45</v>
      </c>
      <c r="E33" s="391"/>
      <c r="F33" s="36" t="s">
        <v>351</v>
      </c>
      <c r="G33" s="392" t="s">
        <v>65</v>
      </c>
      <c r="H33" s="393"/>
      <c r="I33" s="393"/>
      <c r="J33" s="393"/>
      <c r="K33" s="394"/>
      <c r="L33" s="77"/>
      <c r="M33" s="77"/>
      <c r="N33" s="77"/>
      <c r="O33" s="78">
        <v>3</v>
      </c>
      <c r="P33" s="78">
        <v>2</v>
      </c>
      <c r="S33" s="34">
        <f t="shared" si="8"/>
        <v>0</v>
      </c>
      <c r="T33" s="34">
        <f t="shared" si="0"/>
        <v>0</v>
      </c>
      <c r="U33" s="34">
        <f t="shared" si="1"/>
        <v>0</v>
      </c>
      <c r="V33" s="34">
        <f t="shared" si="2"/>
        <v>0</v>
      </c>
      <c r="W33" s="34">
        <f t="shared" si="3"/>
        <v>0</v>
      </c>
      <c r="X33" s="34">
        <f t="shared" si="4"/>
        <v>0</v>
      </c>
      <c r="Y33" s="34">
        <f t="shared" si="5"/>
        <v>0</v>
      </c>
      <c r="Z33" s="34">
        <f t="shared" si="6"/>
        <v>0</v>
      </c>
      <c r="AA33" s="34">
        <f t="shared" si="7"/>
        <v>0</v>
      </c>
      <c r="AB33" s="1" t="str">
        <f t="shared" si="9"/>
        <v/>
      </c>
    </row>
    <row r="34" spans="3:28" ht="107.25" customHeight="1">
      <c r="C34" s="36">
        <v>8</v>
      </c>
      <c r="D34" s="390" t="s">
        <v>45</v>
      </c>
      <c r="E34" s="391"/>
      <c r="F34" s="36" t="s">
        <v>352</v>
      </c>
      <c r="G34" s="392" t="s">
        <v>67</v>
      </c>
      <c r="H34" s="393"/>
      <c r="I34" s="393"/>
      <c r="J34" s="393"/>
      <c r="K34" s="394"/>
      <c r="L34" s="77"/>
      <c r="M34" s="77"/>
      <c r="N34" s="77"/>
      <c r="O34" s="78">
        <v>3</v>
      </c>
      <c r="P34" s="78">
        <v>2</v>
      </c>
      <c r="S34" s="34">
        <f t="shared" si="8"/>
        <v>0</v>
      </c>
      <c r="T34" s="34">
        <f t="shared" si="0"/>
        <v>0</v>
      </c>
      <c r="U34" s="34">
        <f t="shared" si="1"/>
        <v>0</v>
      </c>
      <c r="V34" s="34">
        <f t="shared" si="2"/>
        <v>0</v>
      </c>
      <c r="W34" s="34">
        <f t="shared" si="3"/>
        <v>0</v>
      </c>
      <c r="X34" s="34">
        <f t="shared" si="4"/>
        <v>0</v>
      </c>
      <c r="Y34" s="34">
        <f t="shared" si="5"/>
        <v>0</v>
      </c>
      <c r="Z34" s="34">
        <f t="shared" si="6"/>
        <v>0</v>
      </c>
      <c r="AA34" s="34">
        <f t="shared" si="7"/>
        <v>0</v>
      </c>
      <c r="AB34" s="1" t="str">
        <f t="shared" si="9"/>
        <v/>
      </c>
    </row>
    <row r="35" spans="3:28" ht="106.5" customHeight="1">
      <c r="C35" s="36">
        <v>8</v>
      </c>
      <c r="D35" s="390" t="s">
        <v>45</v>
      </c>
      <c r="E35" s="391"/>
      <c r="F35" s="36" t="s">
        <v>353</v>
      </c>
      <c r="G35" s="392" t="s">
        <v>69</v>
      </c>
      <c r="H35" s="393"/>
      <c r="I35" s="393"/>
      <c r="J35" s="393"/>
      <c r="K35" s="394"/>
      <c r="L35" s="77"/>
      <c r="M35" s="77"/>
      <c r="N35" s="77"/>
      <c r="O35" s="78">
        <v>3</v>
      </c>
      <c r="P35" s="78">
        <v>2</v>
      </c>
      <c r="S35" s="34">
        <f t="shared" si="8"/>
        <v>0</v>
      </c>
      <c r="T35" s="34">
        <f t="shared" si="0"/>
        <v>0</v>
      </c>
      <c r="U35" s="34">
        <f t="shared" si="1"/>
        <v>0</v>
      </c>
      <c r="V35" s="34">
        <f t="shared" si="2"/>
        <v>0</v>
      </c>
      <c r="W35" s="34">
        <f t="shared" si="3"/>
        <v>0</v>
      </c>
      <c r="X35" s="34">
        <f t="shared" si="4"/>
        <v>0</v>
      </c>
      <c r="Y35" s="34">
        <f t="shared" si="5"/>
        <v>0</v>
      </c>
      <c r="Z35" s="34">
        <f t="shared" si="6"/>
        <v>0</v>
      </c>
      <c r="AA35" s="34">
        <f t="shared" si="7"/>
        <v>0</v>
      </c>
      <c r="AB35" s="1" t="str">
        <f t="shared" si="9"/>
        <v/>
      </c>
    </row>
    <row r="36" spans="3:28" ht="121.5" customHeight="1">
      <c r="C36" s="36">
        <v>8</v>
      </c>
      <c r="D36" s="390" t="s">
        <v>45</v>
      </c>
      <c r="E36" s="391"/>
      <c r="F36" s="36" t="s">
        <v>354</v>
      </c>
      <c r="G36" s="392" t="s">
        <v>71</v>
      </c>
      <c r="H36" s="393"/>
      <c r="I36" s="393"/>
      <c r="J36" s="393"/>
      <c r="K36" s="394"/>
      <c r="L36" s="77"/>
      <c r="M36" s="77"/>
      <c r="N36" s="77"/>
      <c r="O36" s="78">
        <v>3</v>
      </c>
      <c r="P36" s="78">
        <v>2</v>
      </c>
      <c r="S36" s="34">
        <f t="shared" si="8"/>
        <v>0</v>
      </c>
      <c r="T36" s="34">
        <f t="shared" si="0"/>
        <v>0</v>
      </c>
      <c r="U36" s="34">
        <f t="shared" si="1"/>
        <v>0</v>
      </c>
      <c r="V36" s="34">
        <f t="shared" si="2"/>
        <v>0</v>
      </c>
      <c r="W36" s="34">
        <f t="shared" si="3"/>
        <v>0</v>
      </c>
      <c r="X36" s="34">
        <f t="shared" si="4"/>
        <v>0</v>
      </c>
      <c r="Y36" s="34">
        <f t="shared" si="5"/>
        <v>0</v>
      </c>
      <c r="Z36" s="34">
        <f t="shared" si="6"/>
        <v>0</v>
      </c>
      <c r="AA36" s="34">
        <f t="shared" si="7"/>
        <v>0</v>
      </c>
      <c r="AB36" s="1" t="str">
        <f t="shared" si="9"/>
        <v/>
      </c>
    </row>
    <row r="37" spans="3:28" ht="80.25" customHeight="1">
      <c r="C37" s="36">
        <v>8</v>
      </c>
      <c r="D37" s="390" t="s">
        <v>45</v>
      </c>
      <c r="E37" s="391"/>
      <c r="F37" s="36" t="s">
        <v>355</v>
      </c>
      <c r="G37" s="392" t="s">
        <v>73</v>
      </c>
      <c r="H37" s="393"/>
      <c r="I37" s="393"/>
      <c r="J37" s="393"/>
      <c r="K37" s="394"/>
      <c r="L37" s="77"/>
      <c r="M37" s="77"/>
      <c r="N37" s="77"/>
      <c r="O37" s="78">
        <v>3</v>
      </c>
      <c r="P37" s="78">
        <v>2</v>
      </c>
      <c r="S37" s="34">
        <f t="shared" si="8"/>
        <v>0</v>
      </c>
      <c r="T37" s="34">
        <f t="shared" si="0"/>
        <v>0</v>
      </c>
      <c r="U37" s="34">
        <f t="shared" si="1"/>
        <v>0</v>
      </c>
      <c r="V37" s="34">
        <f t="shared" si="2"/>
        <v>0</v>
      </c>
      <c r="W37" s="34">
        <f t="shared" si="3"/>
        <v>0</v>
      </c>
      <c r="X37" s="34">
        <f t="shared" si="4"/>
        <v>0</v>
      </c>
      <c r="Y37" s="34">
        <f t="shared" si="5"/>
        <v>0</v>
      </c>
      <c r="Z37" s="34">
        <f t="shared" si="6"/>
        <v>0</v>
      </c>
      <c r="AA37" s="34">
        <f t="shared" si="7"/>
        <v>0</v>
      </c>
      <c r="AB37" s="1" t="str">
        <f t="shared" si="9"/>
        <v/>
      </c>
    </row>
    <row r="38" spans="3:28" ht="137.25" customHeight="1">
      <c r="C38" s="36">
        <v>8</v>
      </c>
      <c r="D38" s="390" t="s">
        <v>45</v>
      </c>
      <c r="E38" s="391"/>
      <c r="F38" s="36" t="s">
        <v>356</v>
      </c>
      <c r="G38" s="392" t="s">
        <v>357</v>
      </c>
      <c r="H38" s="393"/>
      <c r="I38" s="393"/>
      <c r="J38" s="393"/>
      <c r="K38" s="394"/>
      <c r="L38" s="77"/>
      <c r="M38" s="77"/>
      <c r="N38" s="77"/>
      <c r="O38" s="78">
        <v>3</v>
      </c>
      <c r="P38" s="78">
        <v>2</v>
      </c>
      <c r="S38" s="34">
        <f t="shared" si="8"/>
        <v>0</v>
      </c>
      <c r="T38" s="34">
        <f t="shared" si="0"/>
        <v>0</v>
      </c>
      <c r="U38" s="34">
        <f t="shared" si="1"/>
        <v>0</v>
      </c>
      <c r="V38" s="34">
        <f t="shared" si="2"/>
        <v>0</v>
      </c>
      <c r="W38" s="34">
        <f t="shared" si="3"/>
        <v>0</v>
      </c>
      <c r="X38" s="34">
        <f t="shared" si="4"/>
        <v>0</v>
      </c>
      <c r="Y38" s="34">
        <f t="shared" si="5"/>
        <v>0</v>
      </c>
      <c r="Z38" s="34">
        <f t="shared" si="6"/>
        <v>0</v>
      </c>
      <c r="AA38" s="34">
        <f t="shared" si="7"/>
        <v>0</v>
      </c>
      <c r="AB38" s="1" t="str">
        <f t="shared" si="9"/>
        <v/>
      </c>
    </row>
    <row r="39" spans="3:28" ht="130.5" customHeight="1">
      <c r="C39" s="36">
        <v>8</v>
      </c>
      <c r="D39" s="390" t="s">
        <v>45</v>
      </c>
      <c r="E39" s="391"/>
      <c r="F39" s="36" t="s">
        <v>358</v>
      </c>
      <c r="G39" s="392" t="s">
        <v>359</v>
      </c>
      <c r="H39" s="393"/>
      <c r="I39" s="393"/>
      <c r="J39" s="393"/>
      <c r="K39" s="394"/>
      <c r="L39" s="77"/>
      <c r="M39" s="77"/>
      <c r="N39" s="77"/>
      <c r="O39" s="78">
        <v>3</v>
      </c>
      <c r="P39" s="78">
        <v>2</v>
      </c>
      <c r="S39" s="34">
        <f t="shared" si="8"/>
        <v>0</v>
      </c>
      <c r="T39" s="34">
        <f t="shared" si="0"/>
        <v>0</v>
      </c>
      <c r="U39" s="34">
        <f t="shared" si="1"/>
        <v>0</v>
      </c>
      <c r="V39" s="34">
        <f t="shared" si="2"/>
        <v>0</v>
      </c>
      <c r="W39" s="34">
        <f t="shared" si="3"/>
        <v>0</v>
      </c>
      <c r="X39" s="34">
        <f t="shared" si="4"/>
        <v>0</v>
      </c>
      <c r="Y39" s="34">
        <f t="shared" si="5"/>
        <v>0</v>
      </c>
      <c r="Z39" s="34">
        <f t="shared" si="6"/>
        <v>0</v>
      </c>
      <c r="AA39" s="34">
        <f t="shared" si="7"/>
        <v>0</v>
      </c>
      <c r="AB39" s="1" t="str">
        <f t="shared" si="9"/>
        <v/>
      </c>
    </row>
    <row r="40" spans="3:28" ht="152.25" customHeight="1">
      <c r="C40" s="36">
        <v>8</v>
      </c>
      <c r="D40" s="390" t="s">
        <v>45</v>
      </c>
      <c r="E40" s="391"/>
      <c r="F40" s="36" t="s">
        <v>360</v>
      </c>
      <c r="G40" s="392" t="s">
        <v>81</v>
      </c>
      <c r="H40" s="393"/>
      <c r="I40" s="393"/>
      <c r="J40" s="393"/>
      <c r="K40" s="394"/>
      <c r="L40" s="77"/>
      <c r="M40" s="77"/>
      <c r="N40" s="77"/>
      <c r="O40" s="78">
        <v>3</v>
      </c>
      <c r="P40" s="78">
        <v>2</v>
      </c>
      <c r="S40" s="34">
        <f t="shared" si="8"/>
        <v>0</v>
      </c>
      <c r="T40" s="34">
        <f t="shared" si="0"/>
        <v>0</v>
      </c>
      <c r="U40" s="34">
        <f t="shared" si="1"/>
        <v>0</v>
      </c>
      <c r="V40" s="34">
        <f t="shared" si="2"/>
        <v>0</v>
      </c>
      <c r="W40" s="34">
        <f t="shared" si="3"/>
        <v>0</v>
      </c>
      <c r="X40" s="34">
        <f t="shared" si="4"/>
        <v>0</v>
      </c>
      <c r="Y40" s="34">
        <f t="shared" si="5"/>
        <v>0</v>
      </c>
      <c r="Z40" s="34">
        <f t="shared" si="6"/>
        <v>0</v>
      </c>
      <c r="AA40" s="34">
        <f t="shared" si="7"/>
        <v>0</v>
      </c>
      <c r="AB40" s="1" t="str">
        <f t="shared" si="9"/>
        <v/>
      </c>
    </row>
    <row r="41" spans="3:28" ht="111.75" customHeight="1">
      <c r="C41" s="36">
        <v>8</v>
      </c>
      <c r="D41" s="390" t="s">
        <v>45</v>
      </c>
      <c r="E41" s="391"/>
      <c r="F41" s="36" t="s">
        <v>361</v>
      </c>
      <c r="G41" s="392" t="s">
        <v>362</v>
      </c>
      <c r="H41" s="393"/>
      <c r="I41" s="393"/>
      <c r="J41" s="393"/>
      <c r="K41" s="394"/>
      <c r="L41" s="77"/>
      <c r="M41" s="77"/>
      <c r="N41" s="77"/>
      <c r="O41" s="78">
        <v>3</v>
      </c>
      <c r="P41" s="78">
        <v>2</v>
      </c>
      <c r="S41" s="34">
        <f t="shared" si="8"/>
        <v>0</v>
      </c>
      <c r="T41" s="34">
        <f t="shared" si="0"/>
        <v>0</v>
      </c>
      <c r="U41" s="34">
        <f t="shared" si="1"/>
        <v>0</v>
      </c>
      <c r="V41" s="34">
        <f t="shared" si="2"/>
        <v>0</v>
      </c>
      <c r="W41" s="34">
        <f t="shared" si="3"/>
        <v>0</v>
      </c>
      <c r="X41" s="34">
        <f t="shared" si="4"/>
        <v>0</v>
      </c>
      <c r="Y41" s="34">
        <f t="shared" si="5"/>
        <v>0</v>
      </c>
      <c r="Z41" s="34">
        <f t="shared" si="6"/>
        <v>0</v>
      </c>
      <c r="AA41" s="34">
        <f t="shared" si="7"/>
        <v>0</v>
      </c>
      <c r="AB41" s="1" t="str">
        <f t="shared" si="9"/>
        <v/>
      </c>
    </row>
    <row r="42" spans="3:28" ht="150.75" customHeight="1">
      <c r="C42" s="36">
        <v>8</v>
      </c>
      <c r="D42" s="390" t="s">
        <v>45</v>
      </c>
      <c r="E42" s="391"/>
      <c r="F42" s="36" t="s">
        <v>363</v>
      </c>
      <c r="G42" s="392" t="s">
        <v>85</v>
      </c>
      <c r="H42" s="393"/>
      <c r="I42" s="393"/>
      <c r="J42" s="393"/>
      <c r="K42" s="394"/>
      <c r="L42" s="77"/>
      <c r="M42" s="77"/>
      <c r="N42" s="77"/>
      <c r="O42" s="78">
        <v>3</v>
      </c>
      <c r="P42" s="78">
        <v>2</v>
      </c>
      <c r="S42" s="34">
        <f t="shared" si="8"/>
        <v>0</v>
      </c>
      <c r="T42" s="34">
        <f t="shared" si="0"/>
        <v>0</v>
      </c>
      <c r="U42" s="34">
        <f t="shared" si="1"/>
        <v>0</v>
      </c>
      <c r="V42" s="34">
        <f t="shared" si="2"/>
        <v>0</v>
      </c>
      <c r="W42" s="34">
        <f t="shared" si="3"/>
        <v>0</v>
      </c>
      <c r="X42" s="34">
        <f t="shared" si="4"/>
        <v>0</v>
      </c>
      <c r="Y42" s="34">
        <f t="shared" si="5"/>
        <v>0</v>
      </c>
      <c r="Z42" s="34">
        <f t="shared" si="6"/>
        <v>0</v>
      </c>
      <c r="AA42" s="34">
        <f t="shared" si="7"/>
        <v>0</v>
      </c>
      <c r="AB42" s="1" t="str">
        <f t="shared" si="9"/>
        <v/>
      </c>
    </row>
    <row r="43" spans="3:28" ht="57.75" customHeight="1">
      <c r="C43" s="36">
        <v>8</v>
      </c>
      <c r="D43" s="390" t="s">
        <v>45</v>
      </c>
      <c r="E43" s="391"/>
      <c r="F43" s="36" t="s">
        <v>364</v>
      </c>
      <c r="G43" s="392" t="s">
        <v>87</v>
      </c>
      <c r="H43" s="393"/>
      <c r="I43" s="393"/>
      <c r="J43" s="393"/>
      <c r="K43" s="394"/>
      <c r="L43" s="77"/>
      <c r="M43" s="77"/>
      <c r="N43" s="77"/>
      <c r="O43" s="78">
        <v>3</v>
      </c>
      <c r="P43" s="78">
        <v>2</v>
      </c>
      <c r="S43" s="34">
        <f t="shared" si="8"/>
        <v>0</v>
      </c>
      <c r="T43" s="34">
        <f t="shared" si="0"/>
        <v>0</v>
      </c>
      <c r="U43" s="34">
        <f t="shared" si="1"/>
        <v>0</v>
      </c>
      <c r="V43" s="34">
        <f t="shared" si="2"/>
        <v>0</v>
      </c>
      <c r="W43" s="34">
        <f t="shared" si="3"/>
        <v>0</v>
      </c>
      <c r="X43" s="34">
        <f t="shared" si="4"/>
        <v>0</v>
      </c>
      <c r="Y43" s="34">
        <f t="shared" si="5"/>
        <v>0</v>
      </c>
      <c r="Z43" s="34">
        <f t="shared" si="6"/>
        <v>0</v>
      </c>
      <c r="AA43" s="34">
        <f t="shared" si="7"/>
        <v>0</v>
      </c>
      <c r="AB43" s="1" t="str">
        <f t="shared" si="9"/>
        <v/>
      </c>
    </row>
    <row r="44" spans="3:28" ht="155.25" customHeight="1">
      <c r="C44" s="36">
        <v>8</v>
      </c>
      <c r="D44" s="390" t="s">
        <v>45</v>
      </c>
      <c r="E44" s="391"/>
      <c r="F44" s="36" t="s">
        <v>365</v>
      </c>
      <c r="G44" s="392" t="s">
        <v>366</v>
      </c>
      <c r="H44" s="393"/>
      <c r="I44" s="393"/>
      <c r="J44" s="393"/>
      <c r="K44" s="394"/>
      <c r="L44" s="77"/>
      <c r="M44" s="77"/>
      <c r="N44" s="77"/>
      <c r="O44" s="78">
        <v>3</v>
      </c>
      <c r="P44" s="78">
        <v>2</v>
      </c>
      <c r="S44" s="34">
        <f t="shared" si="8"/>
        <v>0</v>
      </c>
      <c r="T44" s="34">
        <f t="shared" si="0"/>
        <v>0</v>
      </c>
      <c r="U44" s="34">
        <f t="shared" si="1"/>
        <v>0</v>
      </c>
      <c r="V44" s="34">
        <f t="shared" si="2"/>
        <v>0</v>
      </c>
      <c r="W44" s="34">
        <f t="shared" si="3"/>
        <v>0</v>
      </c>
      <c r="X44" s="34">
        <f t="shared" si="4"/>
        <v>0</v>
      </c>
      <c r="Y44" s="34">
        <f t="shared" si="5"/>
        <v>0</v>
      </c>
      <c r="Z44" s="34">
        <f t="shared" si="6"/>
        <v>0</v>
      </c>
      <c r="AA44" s="34">
        <f t="shared" si="7"/>
        <v>0</v>
      </c>
      <c r="AB44" s="1" t="str">
        <f t="shared" si="9"/>
        <v/>
      </c>
    </row>
    <row r="45" spans="3:28" ht="60" customHeight="1">
      <c r="C45" s="36">
        <v>8</v>
      </c>
      <c r="D45" s="390" t="s">
        <v>45</v>
      </c>
      <c r="E45" s="391"/>
      <c r="F45" s="36" t="s">
        <v>367</v>
      </c>
      <c r="G45" s="392" t="s">
        <v>91</v>
      </c>
      <c r="H45" s="393"/>
      <c r="I45" s="393"/>
      <c r="J45" s="393"/>
      <c r="K45" s="394"/>
      <c r="L45" s="77"/>
      <c r="M45" s="77"/>
      <c r="N45" s="77"/>
      <c r="O45" s="78">
        <v>3</v>
      </c>
      <c r="P45" s="78">
        <v>2</v>
      </c>
      <c r="S45" s="34">
        <f t="shared" si="8"/>
        <v>0</v>
      </c>
      <c r="T45" s="34">
        <f t="shared" si="0"/>
        <v>0</v>
      </c>
      <c r="U45" s="34">
        <f t="shared" si="1"/>
        <v>0</v>
      </c>
      <c r="V45" s="34">
        <f t="shared" si="2"/>
        <v>0</v>
      </c>
      <c r="W45" s="34">
        <f t="shared" si="3"/>
        <v>0</v>
      </c>
      <c r="X45" s="34">
        <f t="shared" si="4"/>
        <v>0</v>
      </c>
      <c r="Y45" s="34">
        <f t="shared" si="5"/>
        <v>0</v>
      </c>
      <c r="Z45" s="34">
        <f t="shared" si="6"/>
        <v>0</v>
      </c>
      <c r="AA45" s="34">
        <f t="shared" si="7"/>
        <v>0</v>
      </c>
      <c r="AB45" s="1" t="str">
        <f t="shared" si="9"/>
        <v/>
      </c>
    </row>
    <row r="46" spans="3:28" ht="192.75" customHeight="1">
      <c r="C46" s="36">
        <v>8</v>
      </c>
      <c r="D46" s="390" t="s">
        <v>45</v>
      </c>
      <c r="E46" s="391"/>
      <c r="F46" s="36" t="s">
        <v>368</v>
      </c>
      <c r="G46" s="392" t="s">
        <v>93</v>
      </c>
      <c r="H46" s="393"/>
      <c r="I46" s="393"/>
      <c r="J46" s="393"/>
      <c r="K46" s="394"/>
      <c r="L46" s="77"/>
      <c r="M46" s="77"/>
      <c r="N46" s="77"/>
      <c r="O46" s="78">
        <v>3</v>
      </c>
      <c r="P46" s="78">
        <v>2</v>
      </c>
      <c r="S46" s="34">
        <f t="shared" si="8"/>
        <v>0</v>
      </c>
      <c r="T46" s="34">
        <f t="shared" si="0"/>
        <v>0</v>
      </c>
      <c r="U46" s="34">
        <f t="shared" si="1"/>
        <v>0</v>
      </c>
      <c r="V46" s="34">
        <f t="shared" si="2"/>
        <v>0</v>
      </c>
      <c r="W46" s="34">
        <f t="shared" si="3"/>
        <v>0</v>
      </c>
      <c r="X46" s="34">
        <f t="shared" si="4"/>
        <v>0</v>
      </c>
      <c r="Y46" s="34">
        <f t="shared" si="5"/>
        <v>0</v>
      </c>
      <c r="Z46" s="34">
        <f t="shared" si="6"/>
        <v>0</v>
      </c>
      <c r="AA46" s="34">
        <f t="shared" si="7"/>
        <v>0</v>
      </c>
      <c r="AB46" s="1" t="str">
        <f t="shared" si="9"/>
        <v/>
      </c>
    </row>
    <row r="47" spans="3:28" ht="286.5" customHeight="1">
      <c r="C47" s="36">
        <v>8</v>
      </c>
      <c r="D47" s="390" t="s">
        <v>45</v>
      </c>
      <c r="E47" s="391"/>
      <c r="F47" s="36" t="s">
        <v>369</v>
      </c>
      <c r="G47" s="392" t="s">
        <v>370</v>
      </c>
      <c r="H47" s="393"/>
      <c r="I47" s="393"/>
      <c r="J47" s="393"/>
      <c r="K47" s="394"/>
      <c r="L47" s="77"/>
      <c r="M47" s="77"/>
      <c r="N47" s="77"/>
      <c r="O47" s="78">
        <v>3</v>
      </c>
      <c r="P47" s="78">
        <v>2</v>
      </c>
      <c r="S47" s="34">
        <f t="shared" si="8"/>
        <v>0</v>
      </c>
      <c r="T47" s="34">
        <f t="shared" si="0"/>
        <v>0</v>
      </c>
      <c r="U47" s="34">
        <f t="shared" si="1"/>
        <v>0</v>
      </c>
      <c r="V47" s="34">
        <f t="shared" si="2"/>
        <v>0</v>
      </c>
      <c r="W47" s="34">
        <f t="shared" si="3"/>
        <v>0</v>
      </c>
      <c r="X47" s="34">
        <f t="shared" si="4"/>
        <v>0</v>
      </c>
      <c r="Y47" s="34">
        <f t="shared" si="5"/>
        <v>0</v>
      </c>
      <c r="Z47" s="34">
        <f t="shared" si="6"/>
        <v>0</v>
      </c>
      <c r="AA47" s="34">
        <f t="shared" si="7"/>
        <v>0</v>
      </c>
      <c r="AB47" s="1" t="str">
        <f t="shared" si="9"/>
        <v/>
      </c>
    </row>
    <row r="48" spans="3:28" ht="171.75" customHeight="1">
      <c r="C48" s="36">
        <v>8</v>
      </c>
      <c r="D48" s="390" t="s">
        <v>45</v>
      </c>
      <c r="E48" s="391"/>
      <c r="F48" s="36" t="s">
        <v>371</v>
      </c>
      <c r="G48" s="392" t="s">
        <v>372</v>
      </c>
      <c r="H48" s="393"/>
      <c r="I48" s="393"/>
      <c r="J48" s="393"/>
      <c r="K48" s="394"/>
      <c r="L48" s="77"/>
      <c r="M48" s="77"/>
      <c r="N48" s="77"/>
      <c r="O48" s="78">
        <v>3</v>
      </c>
      <c r="P48" s="78">
        <v>2</v>
      </c>
      <c r="S48" s="34">
        <f t="shared" si="8"/>
        <v>0</v>
      </c>
      <c r="T48" s="34">
        <f t="shared" si="0"/>
        <v>0</v>
      </c>
      <c r="U48" s="34">
        <f t="shared" si="1"/>
        <v>0</v>
      </c>
      <c r="V48" s="34">
        <f t="shared" si="2"/>
        <v>0</v>
      </c>
      <c r="W48" s="34">
        <f t="shared" si="3"/>
        <v>0</v>
      </c>
      <c r="X48" s="34">
        <f t="shared" si="4"/>
        <v>0</v>
      </c>
      <c r="Y48" s="34">
        <f t="shared" si="5"/>
        <v>0</v>
      </c>
      <c r="Z48" s="34">
        <f t="shared" si="6"/>
        <v>0</v>
      </c>
      <c r="AA48" s="34">
        <f t="shared" si="7"/>
        <v>0</v>
      </c>
      <c r="AB48" s="1" t="str">
        <f t="shared" si="9"/>
        <v/>
      </c>
    </row>
    <row r="49" spans="3:28" ht="176.25" customHeight="1">
      <c r="C49" s="36">
        <v>8</v>
      </c>
      <c r="D49" s="390" t="s">
        <v>45</v>
      </c>
      <c r="E49" s="391"/>
      <c r="F49" s="36" t="s">
        <v>373</v>
      </c>
      <c r="G49" s="220" t="s">
        <v>99</v>
      </c>
      <c r="H49" s="221"/>
      <c r="I49" s="221"/>
      <c r="J49" s="221"/>
      <c r="K49" s="222"/>
      <c r="L49" s="77"/>
      <c r="M49" s="77"/>
      <c r="N49" s="77"/>
      <c r="O49" s="78">
        <v>3</v>
      </c>
      <c r="P49" s="78">
        <v>2</v>
      </c>
      <c r="S49" s="34">
        <f t="shared" si="8"/>
        <v>0</v>
      </c>
      <c r="T49" s="34">
        <f t="shared" si="0"/>
        <v>0</v>
      </c>
      <c r="U49" s="34">
        <f t="shared" si="1"/>
        <v>0</v>
      </c>
      <c r="V49" s="34">
        <f t="shared" si="2"/>
        <v>0</v>
      </c>
      <c r="W49" s="34">
        <f t="shared" si="3"/>
        <v>0</v>
      </c>
      <c r="X49" s="34">
        <f t="shared" si="4"/>
        <v>0</v>
      </c>
      <c r="Y49" s="34">
        <f t="shared" si="5"/>
        <v>0</v>
      </c>
      <c r="Z49" s="34">
        <f t="shared" si="6"/>
        <v>0</v>
      </c>
      <c r="AA49" s="34">
        <f t="shared" si="7"/>
        <v>0</v>
      </c>
      <c r="AB49" s="1" t="str">
        <f t="shared" si="9"/>
        <v/>
      </c>
    </row>
    <row r="50" spans="3:28" ht="144" customHeight="1">
      <c r="C50" s="36">
        <v>8</v>
      </c>
      <c r="D50" s="390" t="s">
        <v>45</v>
      </c>
      <c r="E50" s="391"/>
      <c r="F50" s="36" t="s">
        <v>374</v>
      </c>
      <c r="G50" s="220" t="s">
        <v>101</v>
      </c>
      <c r="H50" s="221"/>
      <c r="I50" s="221"/>
      <c r="J50" s="221"/>
      <c r="K50" s="222"/>
      <c r="L50" s="77"/>
      <c r="M50" s="77"/>
      <c r="N50" s="77"/>
      <c r="O50" s="78">
        <v>3</v>
      </c>
      <c r="P50" s="78">
        <v>2</v>
      </c>
      <c r="S50" s="34">
        <f t="shared" si="8"/>
        <v>0</v>
      </c>
      <c r="T50" s="34">
        <f t="shared" si="0"/>
        <v>0</v>
      </c>
      <c r="U50" s="34">
        <f t="shared" si="1"/>
        <v>0</v>
      </c>
      <c r="V50" s="34">
        <f t="shared" si="2"/>
        <v>0</v>
      </c>
      <c r="W50" s="34">
        <f t="shared" si="3"/>
        <v>0</v>
      </c>
      <c r="X50" s="34">
        <f t="shared" si="4"/>
        <v>0</v>
      </c>
      <c r="Y50" s="34">
        <f t="shared" si="5"/>
        <v>0</v>
      </c>
      <c r="Z50" s="34">
        <f t="shared" si="6"/>
        <v>0</v>
      </c>
      <c r="AA50" s="34">
        <f t="shared" si="7"/>
        <v>0</v>
      </c>
      <c r="AB50" s="1" t="str">
        <f t="shared" si="9"/>
        <v/>
      </c>
    </row>
    <row r="51" spans="3:28" ht="111" customHeight="1">
      <c r="C51" s="36">
        <v>8</v>
      </c>
      <c r="D51" s="390" t="s">
        <v>45</v>
      </c>
      <c r="E51" s="391"/>
      <c r="F51" s="36" t="s">
        <v>375</v>
      </c>
      <c r="G51" s="392" t="s">
        <v>376</v>
      </c>
      <c r="H51" s="393"/>
      <c r="I51" s="393"/>
      <c r="J51" s="393"/>
      <c r="K51" s="394"/>
      <c r="L51" s="77"/>
      <c r="M51" s="77"/>
      <c r="N51" s="77"/>
      <c r="O51" s="78">
        <v>3</v>
      </c>
      <c r="P51" s="78">
        <v>2</v>
      </c>
      <c r="S51" s="34">
        <f t="shared" si="8"/>
        <v>0</v>
      </c>
      <c r="T51" s="34">
        <f t="shared" si="0"/>
        <v>0</v>
      </c>
      <c r="U51" s="34">
        <f t="shared" si="1"/>
        <v>0</v>
      </c>
      <c r="V51" s="34">
        <f t="shared" si="2"/>
        <v>0</v>
      </c>
      <c r="W51" s="34">
        <f t="shared" si="3"/>
        <v>0</v>
      </c>
      <c r="X51" s="34">
        <f t="shared" si="4"/>
        <v>0</v>
      </c>
      <c r="Y51" s="34">
        <f t="shared" si="5"/>
        <v>0</v>
      </c>
      <c r="Z51" s="34">
        <f t="shared" si="6"/>
        <v>0</v>
      </c>
      <c r="AA51" s="34">
        <f t="shared" si="7"/>
        <v>0</v>
      </c>
      <c r="AB51" s="1" t="str">
        <f t="shared" si="9"/>
        <v/>
      </c>
    </row>
    <row r="52" spans="3:28" ht="125.25" customHeight="1">
      <c r="C52" s="36">
        <v>8</v>
      </c>
      <c r="D52" s="390" t="s">
        <v>45</v>
      </c>
      <c r="E52" s="391"/>
      <c r="F52" s="36" t="s">
        <v>377</v>
      </c>
      <c r="G52" s="392" t="s">
        <v>378</v>
      </c>
      <c r="H52" s="393"/>
      <c r="I52" s="393"/>
      <c r="J52" s="393"/>
      <c r="K52" s="394"/>
      <c r="L52" s="77"/>
      <c r="M52" s="77"/>
      <c r="N52" s="77"/>
      <c r="O52" s="78">
        <v>3</v>
      </c>
      <c r="P52" s="78">
        <v>2</v>
      </c>
      <c r="S52" s="34">
        <f t="shared" si="8"/>
        <v>0</v>
      </c>
      <c r="T52" s="34">
        <f t="shared" si="0"/>
        <v>0</v>
      </c>
      <c r="U52" s="34">
        <f t="shared" si="1"/>
        <v>0</v>
      </c>
      <c r="V52" s="34">
        <f t="shared" si="2"/>
        <v>0</v>
      </c>
      <c r="W52" s="34">
        <f t="shared" si="3"/>
        <v>0</v>
      </c>
      <c r="X52" s="34">
        <f t="shared" si="4"/>
        <v>0</v>
      </c>
      <c r="Y52" s="34">
        <f t="shared" si="5"/>
        <v>0</v>
      </c>
      <c r="Z52" s="34">
        <f t="shared" si="6"/>
        <v>0</v>
      </c>
      <c r="AA52" s="34">
        <f t="shared" si="7"/>
        <v>0</v>
      </c>
      <c r="AB52" s="1" t="str">
        <f t="shared" si="9"/>
        <v/>
      </c>
    </row>
    <row r="53" spans="3:28" ht="113.25" customHeight="1">
      <c r="C53" s="36">
        <v>8</v>
      </c>
      <c r="D53" s="390" t="s">
        <v>45</v>
      </c>
      <c r="E53" s="391"/>
      <c r="F53" s="36" t="s">
        <v>379</v>
      </c>
      <c r="G53" s="392" t="s">
        <v>105</v>
      </c>
      <c r="H53" s="393"/>
      <c r="I53" s="393"/>
      <c r="J53" s="393"/>
      <c r="K53" s="394"/>
      <c r="L53" s="77"/>
      <c r="M53" s="77"/>
      <c r="N53" s="77"/>
      <c r="O53" s="78">
        <v>3</v>
      </c>
      <c r="P53" s="78">
        <v>2</v>
      </c>
      <c r="S53" s="34">
        <f t="shared" si="8"/>
        <v>0</v>
      </c>
      <c r="T53" s="34">
        <f t="shared" si="0"/>
        <v>0</v>
      </c>
      <c r="U53" s="34">
        <f t="shared" si="1"/>
        <v>0</v>
      </c>
      <c r="V53" s="34">
        <f t="shared" si="2"/>
        <v>0</v>
      </c>
      <c r="W53" s="34">
        <f t="shared" si="3"/>
        <v>0</v>
      </c>
      <c r="X53" s="34">
        <f t="shared" si="4"/>
        <v>0</v>
      </c>
      <c r="Y53" s="34">
        <f t="shared" si="5"/>
        <v>0</v>
      </c>
      <c r="Z53" s="34">
        <f t="shared" si="6"/>
        <v>0</v>
      </c>
      <c r="AA53" s="34">
        <f t="shared" si="7"/>
        <v>0</v>
      </c>
      <c r="AB53" s="1" t="str">
        <f t="shared" si="9"/>
        <v/>
      </c>
    </row>
    <row r="54" spans="3:28" ht="98.25" customHeight="1">
      <c r="C54" s="36">
        <v>8</v>
      </c>
      <c r="D54" s="223" t="s">
        <v>149</v>
      </c>
      <c r="E54" s="224"/>
      <c r="F54" s="32" t="s">
        <v>380</v>
      </c>
      <c r="G54" s="220" t="s">
        <v>47</v>
      </c>
      <c r="H54" s="221"/>
      <c r="I54" s="221"/>
      <c r="J54" s="221"/>
      <c r="K54" s="222"/>
      <c r="L54" s="154"/>
      <c r="M54" s="62"/>
      <c r="N54" s="62"/>
      <c r="O54" s="63">
        <v>3</v>
      </c>
      <c r="P54" s="63">
        <v>2</v>
      </c>
      <c r="S54" s="34">
        <f t="shared" si="8"/>
        <v>0</v>
      </c>
      <c r="T54" s="34">
        <f t="shared" si="0"/>
        <v>0</v>
      </c>
      <c r="U54" s="34">
        <f t="shared" si="1"/>
        <v>0</v>
      </c>
      <c r="V54" s="34">
        <f t="shared" si="2"/>
        <v>0</v>
      </c>
      <c r="W54" s="34">
        <f t="shared" si="3"/>
        <v>0</v>
      </c>
      <c r="X54" s="34">
        <f t="shared" si="4"/>
        <v>0</v>
      </c>
      <c r="Y54" s="34">
        <f t="shared" si="5"/>
        <v>0</v>
      </c>
      <c r="Z54" s="34">
        <f t="shared" si="6"/>
        <v>0</v>
      </c>
      <c r="AA54" s="34">
        <f t="shared" si="7"/>
        <v>0</v>
      </c>
      <c r="AB54" s="1" t="str">
        <f t="shared" ref="AB54:AB70" si="10">IF(OR(M54="X",N54="X"),_xlfn.CONCAT(F54,";"),"")</f>
        <v/>
      </c>
    </row>
    <row r="55" spans="3:28" ht="78" customHeight="1">
      <c r="C55" s="36">
        <v>8</v>
      </c>
      <c r="D55" s="223" t="s">
        <v>149</v>
      </c>
      <c r="E55" s="224"/>
      <c r="F55" s="32" t="s">
        <v>381</v>
      </c>
      <c r="G55" s="220" t="s">
        <v>152</v>
      </c>
      <c r="H55" s="221"/>
      <c r="I55" s="221"/>
      <c r="J55" s="221"/>
      <c r="K55" s="222"/>
      <c r="L55" s="154"/>
      <c r="M55" s="62"/>
      <c r="N55" s="62"/>
      <c r="O55" s="63">
        <v>3</v>
      </c>
      <c r="P55" s="63">
        <v>2</v>
      </c>
      <c r="S55" s="34">
        <f t="shared" si="8"/>
        <v>0</v>
      </c>
      <c r="T55" s="34">
        <f t="shared" si="0"/>
        <v>0</v>
      </c>
      <c r="U55" s="34">
        <f t="shared" si="1"/>
        <v>0</v>
      </c>
      <c r="V55" s="34">
        <f t="shared" si="2"/>
        <v>0</v>
      </c>
      <c r="W55" s="34">
        <f t="shared" si="3"/>
        <v>0</v>
      </c>
      <c r="X55" s="34">
        <f t="shared" si="4"/>
        <v>0</v>
      </c>
      <c r="Y55" s="34">
        <f t="shared" si="5"/>
        <v>0</v>
      </c>
      <c r="Z55" s="34">
        <f t="shared" si="6"/>
        <v>0</v>
      </c>
      <c r="AA55" s="34">
        <f t="shared" si="7"/>
        <v>0</v>
      </c>
      <c r="AB55" s="1" t="str">
        <f t="shared" si="10"/>
        <v/>
      </c>
    </row>
    <row r="56" spans="3:28" ht="113.25" customHeight="1">
      <c r="C56" s="36">
        <v>8</v>
      </c>
      <c r="D56" s="223" t="s">
        <v>149</v>
      </c>
      <c r="E56" s="224"/>
      <c r="F56" s="32" t="s">
        <v>382</v>
      </c>
      <c r="G56" s="220" t="s">
        <v>154</v>
      </c>
      <c r="H56" s="221"/>
      <c r="I56" s="221"/>
      <c r="J56" s="221"/>
      <c r="K56" s="222"/>
      <c r="L56" s="154"/>
      <c r="M56" s="62"/>
      <c r="N56" s="62"/>
      <c r="O56" s="63">
        <v>3</v>
      </c>
      <c r="P56" s="63">
        <v>2</v>
      </c>
      <c r="S56" s="34">
        <f t="shared" si="8"/>
        <v>0</v>
      </c>
      <c r="T56" s="34">
        <f t="shared" si="0"/>
        <v>0</v>
      </c>
      <c r="U56" s="34">
        <f t="shared" si="1"/>
        <v>0</v>
      </c>
      <c r="V56" s="34">
        <f t="shared" si="2"/>
        <v>0</v>
      </c>
      <c r="W56" s="34">
        <f t="shared" si="3"/>
        <v>0</v>
      </c>
      <c r="X56" s="34">
        <f t="shared" si="4"/>
        <v>0</v>
      </c>
      <c r="Y56" s="34">
        <f t="shared" si="5"/>
        <v>0</v>
      </c>
      <c r="Z56" s="34">
        <f t="shared" si="6"/>
        <v>0</v>
      </c>
      <c r="AA56" s="34">
        <f t="shared" si="7"/>
        <v>0</v>
      </c>
      <c r="AB56" s="1" t="str">
        <f t="shared" si="10"/>
        <v/>
      </c>
    </row>
    <row r="57" spans="3:28" ht="113.25" customHeight="1">
      <c r="C57" s="36">
        <v>8</v>
      </c>
      <c r="D57" s="223" t="s">
        <v>149</v>
      </c>
      <c r="E57" s="224"/>
      <c r="F57" s="32" t="s">
        <v>383</v>
      </c>
      <c r="G57" s="220" t="s">
        <v>156</v>
      </c>
      <c r="H57" s="221"/>
      <c r="I57" s="221"/>
      <c r="J57" s="221"/>
      <c r="K57" s="222"/>
      <c r="L57" s="154"/>
      <c r="M57" s="62"/>
      <c r="N57" s="62"/>
      <c r="O57" s="63">
        <v>3</v>
      </c>
      <c r="P57" s="63">
        <v>2</v>
      </c>
      <c r="S57" s="34">
        <f t="shared" si="8"/>
        <v>0</v>
      </c>
      <c r="T57" s="34">
        <f t="shared" si="0"/>
        <v>0</v>
      </c>
      <c r="U57" s="34">
        <f t="shared" si="1"/>
        <v>0</v>
      </c>
      <c r="V57" s="34">
        <f t="shared" si="2"/>
        <v>0</v>
      </c>
      <c r="W57" s="34">
        <f t="shared" si="3"/>
        <v>0</v>
      </c>
      <c r="X57" s="34">
        <f t="shared" si="4"/>
        <v>0</v>
      </c>
      <c r="Y57" s="34">
        <f t="shared" si="5"/>
        <v>0</v>
      </c>
      <c r="Z57" s="34">
        <f t="shared" si="6"/>
        <v>0</v>
      </c>
      <c r="AA57" s="34">
        <f t="shared" si="7"/>
        <v>0</v>
      </c>
      <c r="AB57" s="1" t="str">
        <f t="shared" si="10"/>
        <v/>
      </c>
    </row>
    <row r="58" spans="3:28" ht="85.5" customHeight="1">
      <c r="C58" s="36">
        <v>8</v>
      </c>
      <c r="D58" s="223" t="s">
        <v>149</v>
      </c>
      <c r="E58" s="224"/>
      <c r="F58" s="32" t="s">
        <v>384</v>
      </c>
      <c r="G58" s="220" t="s">
        <v>158</v>
      </c>
      <c r="H58" s="221"/>
      <c r="I58" s="221"/>
      <c r="J58" s="221"/>
      <c r="K58" s="222"/>
      <c r="L58" s="154"/>
      <c r="M58" s="62"/>
      <c r="N58" s="62"/>
      <c r="O58" s="63">
        <v>3</v>
      </c>
      <c r="P58" s="63">
        <v>2</v>
      </c>
      <c r="S58" s="34">
        <f t="shared" si="8"/>
        <v>0</v>
      </c>
      <c r="T58" s="34">
        <f t="shared" si="0"/>
        <v>0</v>
      </c>
      <c r="U58" s="34">
        <f t="shared" si="1"/>
        <v>0</v>
      </c>
      <c r="V58" s="34">
        <f t="shared" si="2"/>
        <v>0</v>
      </c>
      <c r="W58" s="34">
        <f t="shared" si="3"/>
        <v>0</v>
      </c>
      <c r="X58" s="34">
        <f t="shared" si="4"/>
        <v>0</v>
      </c>
      <c r="Y58" s="34">
        <f t="shared" si="5"/>
        <v>0</v>
      </c>
      <c r="Z58" s="34">
        <f t="shared" si="6"/>
        <v>0</v>
      </c>
      <c r="AA58" s="34">
        <f t="shared" si="7"/>
        <v>0</v>
      </c>
      <c r="AB58" s="1" t="str">
        <f t="shared" si="10"/>
        <v/>
      </c>
    </row>
    <row r="59" spans="3:28" ht="91.5" customHeight="1">
      <c r="C59" s="36">
        <v>8</v>
      </c>
      <c r="D59" s="223" t="s">
        <v>149</v>
      </c>
      <c r="E59" s="224"/>
      <c r="F59" s="32" t="s">
        <v>385</v>
      </c>
      <c r="G59" s="220" t="s">
        <v>160</v>
      </c>
      <c r="H59" s="221"/>
      <c r="I59" s="221"/>
      <c r="J59" s="221"/>
      <c r="K59" s="222"/>
      <c r="L59" s="154"/>
      <c r="M59" s="62"/>
      <c r="N59" s="62"/>
      <c r="O59" s="63">
        <v>3</v>
      </c>
      <c r="P59" s="63">
        <v>2</v>
      </c>
      <c r="S59" s="34">
        <f t="shared" si="8"/>
        <v>0</v>
      </c>
      <c r="T59" s="34">
        <f t="shared" si="0"/>
        <v>0</v>
      </c>
      <c r="U59" s="34">
        <f t="shared" si="1"/>
        <v>0</v>
      </c>
      <c r="V59" s="34">
        <f t="shared" si="2"/>
        <v>0</v>
      </c>
      <c r="W59" s="34">
        <f t="shared" si="3"/>
        <v>0</v>
      </c>
      <c r="X59" s="34">
        <f t="shared" si="4"/>
        <v>0</v>
      </c>
      <c r="Y59" s="34">
        <f t="shared" si="5"/>
        <v>0</v>
      </c>
      <c r="Z59" s="34">
        <f t="shared" si="6"/>
        <v>0</v>
      </c>
      <c r="AA59" s="34">
        <f t="shared" si="7"/>
        <v>0</v>
      </c>
      <c r="AB59" s="1" t="str">
        <f t="shared" si="10"/>
        <v/>
      </c>
    </row>
    <row r="60" spans="3:28" ht="128.25" customHeight="1">
      <c r="C60" s="36">
        <v>8</v>
      </c>
      <c r="D60" s="223" t="s">
        <v>149</v>
      </c>
      <c r="E60" s="224"/>
      <c r="F60" s="32" t="s">
        <v>386</v>
      </c>
      <c r="G60" s="220" t="s">
        <v>162</v>
      </c>
      <c r="H60" s="221"/>
      <c r="I60" s="221"/>
      <c r="J60" s="221"/>
      <c r="K60" s="222"/>
      <c r="L60" s="154"/>
      <c r="M60" s="62"/>
      <c r="N60" s="62"/>
      <c r="O60" s="63">
        <v>3</v>
      </c>
      <c r="P60" s="63">
        <v>2</v>
      </c>
      <c r="S60" s="34">
        <f t="shared" si="8"/>
        <v>0</v>
      </c>
      <c r="T60" s="34">
        <f t="shared" si="0"/>
        <v>0</v>
      </c>
      <c r="U60" s="34">
        <f t="shared" si="1"/>
        <v>0</v>
      </c>
      <c r="V60" s="34">
        <f t="shared" si="2"/>
        <v>0</v>
      </c>
      <c r="W60" s="34">
        <f t="shared" si="3"/>
        <v>0</v>
      </c>
      <c r="X60" s="34">
        <f t="shared" si="4"/>
        <v>0</v>
      </c>
      <c r="Y60" s="34">
        <f t="shared" si="5"/>
        <v>0</v>
      </c>
      <c r="Z60" s="34">
        <f t="shared" si="6"/>
        <v>0</v>
      </c>
      <c r="AA60" s="34">
        <f t="shared" si="7"/>
        <v>0</v>
      </c>
      <c r="AB60" s="1" t="str">
        <f t="shared" si="10"/>
        <v/>
      </c>
    </row>
    <row r="61" spans="3:28" ht="97.5" customHeight="1">
      <c r="C61" s="36">
        <v>8</v>
      </c>
      <c r="D61" s="223" t="s">
        <v>149</v>
      </c>
      <c r="E61" s="224"/>
      <c r="F61" s="32" t="s">
        <v>387</v>
      </c>
      <c r="G61" s="220" t="s">
        <v>164</v>
      </c>
      <c r="H61" s="221"/>
      <c r="I61" s="221"/>
      <c r="J61" s="221"/>
      <c r="K61" s="222"/>
      <c r="L61" s="154"/>
      <c r="M61" s="62"/>
      <c r="N61" s="62"/>
      <c r="O61" s="63">
        <v>3</v>
      </c>
      <c r="P61" s="63">
        <v>2</v>
      </c>
      <c r="S61" s="34">
        <f t="shared" si="8"/>
        <v>0</v>
      </c>
      <c r="T61" s="34">
        <f t="shared" si="0"/>
        <v>0</v>
      </c>
      <c r="U61" s="34">
        <f t="shared" si="1"/>
        <v>0</v>
      </c>
      <c r="V61" s="34">
        <f t="shared" si="2"/>
        <v>0</v>
      </c>
      <c r="W61" s="34">
        <f t="shared" si="3"/>
        <v>0</v>
      </c>
      <c r="X61" s="34">
        <f t="shared" si="4"/>
        <v>0</v>
      </c>
      <c r="Y61" s="34">
        <f t="shared" si="5"/>
        <v>0</v>
      </c>
      <c r="Z61" s="34">
        <f t="shared" si="6"/>
        <v>0</v>
      </c>
      <c r="AA61" s="34">
        <f t="shared" si="7"/>
        <v>0</v>
      </c>
      <c r="AB61" s="1" t="str">
        <f t="shared" si="10"/>
        <v/>
      </c>
    </row>
    <row r="62" spans="3:28" ht="212.25" customHeight="1">
      <c r="C62" s="36">
        <v>8</v>
      </c>
      <c r="D62" s="223" t="s">
        <v>149</v>
      </c>
      <c r="E62" s="224"/>
      <c r="F62" s="32" t="s">
        <v>388</v>
      </c>
      <c r="G62" s="220" t="s">
        <v>166</v>
      </c>
      <c r="H62" s="221"/>
      <c r="I62" s="221"/>
      <c r="J62" s="221"/>
      <c r="K62" s="222"/>
      <c r="L62" s="154"/>
      <c r="M62" s="62"/>
      <c r="N62" s="62"/>
      <c r="O62" s="63">
        <v>3</v>
      </c>
      <c r="P62" s="63">
        <v>2</v>
      </c>
      <c r="S62" s="34">
        <f t="shared" si="8"/>
        <v>0</v>
      </c>
      <c r="T62" s="34">
        <f t="shared" si="0"/>
        <v>0</v>
      </c>
      <c r="U62" s="34">
        <f t="shared" si="1"/>
        <v>0</v>
      </c>
      <c r="V62" s="34">
        <f t="shared" si="2"/>
        <v>0</v>
      </c>
      <c r="W62" s="34">
        <f t="shared" si="3"/>
        <v>0</v>
      </c>
      <c r="X62" s="34">
        <f t="shared" si="4"/>
        <v>0</v>
      </c>
      <c r="Y62" s="34">
        <f t="shared" si="5"/>
        <v>0</v>
      </c>
      <c r="Z62" s="34">
        <f t="shared" si="6"/>
        <v>0</v>
      </c>
      <c r="AA62" s="34">
        <f t="shared" si="7"/>
        <v>0</v>
      </c>
      <c r="AB62" s="1" t="str">
        <f t="shared" si="10"/>
        <v/>
      </c>
    </row>
    <row r="63" spans="3:28" ht="91.5" customHeight="1">
      <c r="C63" s="36">
        <v>8</v>
      </c>
      <c r="D63" s="223" t="s">
        <v>149</v>
      </c>
      <c r="E63" s="224"/>
      <c r="F63" s="32" t="s">
        <v>389</v>
      </c>
      <c r="G63" s="220" t="s">
        <v>87</v>
      </c>
      <c r="H63" s="221"/>
      <c r="I63" s="221"/>
      <c r="J63" s="221"/>
      <c r="K63" s="222"/>
      <c r="L63" s="154"/>
      <c r="M63" s="62"/>
      <c r="N63" s="62"/>
      <c r="O63" s="63">
        <v>3</v>
      </c>
      <c r="P63" s="63">
        <v>2</v>
      </c>
      <c r="S63" s="34">
        <f t="shared" si="8"/>
        <v>0</v>
      </c>
      <c r="T63" s="34">
        <f t="shared" si="0"/>
        <v>0</v>
      </c>
      <c r="U63" s="34">
        <f t="shared" si="1"/>
        <v>0</v>
      </c>
      <c r="V63" s="34">
        <f t="shared" si="2"/>
        <v>0</v>
      </c>
      <c r="W63" s="34">
        <f t="shared" si="3"/>
        <v>0</v>
      </c>
      <c r="X63" s="34">
        <f t="shared" si="4"/>
        <v>0</v>
      </c>
      <c r="Y63" s="34">
        <f t="shared" si="5"/>
        <v>0</v>
      </c>
      <c r="Z63" s="34">
        <f t="shared" si="6"/>
        <v>0</v>
      </c>
      <c r="AA63" s="34">
        <f t="shared" si="7"/>
        <v>0</v>
      </c>
      <c r="AB63" s="1" t="str">
        <f t="shared" si="10"/>
        <v/>
      </c>
    </row>
    <row r="64" spans="3:28" ht="91.5" customHeight="1">
      <c r="C64" s="36">
        <v>8</v>
      </c>
      <c r="D64" s="223" t="s">
        <v>149</v>
      </c>
      <c r="E64" s="224"/>
      <c r="F64" s="32" t="s">
        <v>390</v>
      </c>
      <c r="G64" s="220" t="s">
        <v>169</v>
      </c>
      <c r="H64" s="221"/>
      <c r="I64" s="221"/>
      <c r="J64" s="221"/>
      <c r="K64" s="222"/>
      <c r="L64" s="154"/>
      <c r="M64" s="62"/>
      <c r="N64" s="62"/>
      <c r="O64" s="63">
        <v>3</v>
      </c>
      <c r="P64" s="63">
        <v>2</v>
      </c>
      <c r="S64" s="34">
        <f t="shared" si="8"/>
        <v>0</v>
      </c>
      <c r="T64" s="34">
        <f t="shared" si="0"/>
        <v>0</v>
      </c>
      <c r="U64" s="34">
        <f t="shared" si="1"/>
        <v>0</v>
      </c>
      <c r="V64" s="34">
        <f t="shared" si="2"/>
        <v>0</v>
      </c>
      <c r="W64" s="34">
        <f t="shared" si="3"/>
        <v>0</v>
      </c>
      <c r="X64" s="34">
        <f t="shared" si="4"/>
        <v>0</v>
      </c>
      <c r="Y64" s="34">
        <f t="shared" si="5"/>
        <v>0</v>
      </c>
      <c r="Z64" s="34">
        <f t="shared" si="6"/>
        <v>0</v>
      </c>
      <c r="AA64" s="34">
        <f t="shared" si="7"/>
        <v>0</v>
      </c>
      <c r="AB64" s="1" t="str">
        <f t="shared" si="10"/>
        <v/>
      </c>
    </row>
    <row r="65" spans="1:28" ht="93.75" customHeight="1">
      <c r="C65" s="36">
        <v>8</v>
      </c>
      <c r="D65" s="223" t="s">
        <v>149</v>
      </c>
      <c r="E65" s="224"/>
      <c r="F65" s="32" t="s">
        <v>391</v>
      </c>
      <c r="G65" s="220" t="s">
        <v>171</v>
      </c>
      <c r="H65" s="221"/>
      <c r="I65" s="221"/>
      <c r="J65" s="221"/>
      <c r="K65" s="222"/>
      <c r="L65" s="154"/>
      <c r="M65" s="62"/>
      <c r="N65" s="62"/>
      <c r="O65" s="63">
        <v>3</v>
      </c>
      <c r="P65" s="63">
        <v>2</v>
      </c>
      <c r="S65" s="34">
        <f t="shared" si="8"/>
        <v>0</v>
      </c>
      <c r="T65" s="34">
        <f t="shared" si="0"/>
        <v>0</v>
      </c>
      <c r="U65" s="34">
        <f t="shared" si="1"/>
        <v>0</v>
      </c>
      <c r="V65" s="34">
        <f t="shared" si="2"/>
        <v>0</v>
      </c>
      <c r="W65" s="34">
        <f t="shared" si="3"/>
        <v>0</v>
      </c>
      <c r="X65" s="34">
        <f t="shared" si="4"/>
        <v>0</v>
      </c>
      <c r="Y65" s="34">
        <f t="shared" si="5"/>
        <v>0</v>
      </c>
      <c r="Z65" s="34">
        <f t="shared" si="6"/>
        <v>0</v>
      </c>
      <c r="AA65" s="34">
        <f t="shared" si="7"/>
        <v>0</v>
      </c>
      <c r="AB65" s="1" t="str">
        <f t="shared" si="10"/>
        <v/>
      </c>
    </row>
    <row r="66" spans="1:28" ht="82.5" customHeight="1">
      <c r="C66" s="36">
        <v>8</v>
      </c>
      <c r="D66" s="223" t="s">
        <v>149</v>
      </c>
      <c r="E66" s="224"/>
      <c r="F66" s="32" t="s">
        <v>392</v>
      </c>
      <c r="G66" s="220" t="s">
        <v>173</v>
      </c>
      <c r="H66" s="221"/>
      <c r="I66" s="221"/>
      <c r="J66" s="221"/>
      <c r="K66" s="222"/>
      <c r="L66" s="154"/>
      <c r="M66" s="62"/>
      <c r="N66" s="62"/>
      <c r="O66" s="63">
        <v>3</v>
      </c>
      <c r="P66" s="63">
        <v>2</v>
      </c>
      <c r="S66" s="34">
        <f t="shared" si="8"/>
        <v>0</v>
      </c>
      <c r="T66" s="34">
        <f t="shared" si="0"/>
        <v>0</v>
      </c>
      <c r="U66" s="34">
        <f t="shared" si="1"/>
        <v>0</v>
      </c>
      <c r="V66" s="34">
        <f t="shared" si="2"/>
        <v>0</v>
      </c>
      <c r="W66" s="34">
        <f t="shared" si="3"/>
        <v>0</v>
      </c>
      <c r="X66" s="34">
        <f t="shared" si="4"/>
        <v>0</v>
      </c>
      <c r="Y66" s="34">
        <f t="shared" si="5"/>
        <v>0</v>
      </c>
      <c r="Z66" s="34">
        <f t="shared" si="6"/>
        <v>0</v>
      </c>
      <c r="AA66" s="34">
        <f t="shared" si="7"/>
        <v>0</v>
      </c>
      <c r="AB66" s="1" t="str">
        <f t="shared" si="10"/>
        <v/>
      </c>
    </row>
    <row r="67" spans="1:28" ht="82.5" customHeight="1">
      <c r="C67" s="36">
        <v>8</v>
      </c>
      <c r="D67" s="223" t="s">
        <v>149</v>
      </c>
      <c r="E67" s="224"/>
      <c r="F67" s="32" t="s">
        <v>393</v>
      </c>
      <c r="G67" s="220" t="s">
        <v>175</v>
      </c>
      <c r="H67" s="221"/>
      <c r="I67" s="221"/>
      <c r="J67" s="221"/>
      <c r="K67" s="222"/>
      <c r="L67" s="154"/>
      <c r="M67" s="62"/>
      <c r="N67" s="62"/>
      <c r="O67" s="63">
        <v>3</v>
      </c>
      <c r="P67" s="63">
        <v>2</v>
      </c>
      <c r="S67" s="34">
        <f t="shared" si="8"/>
        <v>0</v>
      </c>
      <c r="T67" s="34">
        <f t="shared" si="0"/>
        <v>0</v>
      </c>
      <c r="U67" s="34">
        <f t="shared" si="1"/>
        <v>0</v>
      </c>
      <c r="V67" s="34">
        <f t="shared" si="2"/>
        <v>0</v>
      </c>
      <c r="W67" s="34">
        <f t="shared" si="3"/>
        <v>0</v>
      </c>
      <c r="X67" s="34">
        <f t="shared" si="4"/>
        <v>0</v>
      </c>
      <c r="Y67" s="34">
        <f t="shared" si="5"/>
        <v>0</v>
      </c>
      <c r="Z67" s="34">
        <f t="shared" si="6"/>
        <v>0</v>
      </c>
      <c r="AA67" s="34">
        <f t="shared" si="7"/>
        <v>0</v>
      </c>
      <c r="AB67" s="1" t="str">
        <f t="shared" si="10"/>
        <v/>
      </c>
    </row>
    <row r="68" spans="1:28" ht="93" customHeight="1">
      <c r="C68" s="36">
        <v>8</v>
      </c>
      <c r="D68" s="223" t="s">
        <v>149</v>
      </c>
      <c r="E68" s="224"/>
      <c r="F68" s="32" t="s">
        <v>394</v>
      </c>
      <c r="G68" s="220" t="s">
        <v>177</v>
      </c>
      <c r="H68" s="221"/>
      <c r="I68" s="221"/>
      <c r="J68" s="221"/>
      <c r="K68" s="222"/>
      <c r="L68" s="154"/>
      <c r="M68" s="62"/>
      <c r="N68" s="62"/>
      <c r="O68" s="63">
        <v>3</v>
      </c>
      <c r="P68" s="63">
        <v>2</v>
      </c>
      <c r="S68" s="34">
        <f t="shared" si="8"/>
        <v>0</v>
      </c>
      <c r="T68" s="34">
        <f t="shared" si="0"/>
        <v>0</v>
      </c>
      <c r="U68" s="34">
        <f t="shared" si="1"/>
        <v>0</v>
      </c>
      <c r="V68" s="34">
        <f t="shared" si="2"/>
        <v>0</v>
      </c>
      <c r="W68" s="34">
        <f t="shared" si="3"/>
        <v>0</v>
      </c>
      <c r="X68" s="34">
        <f t="shared" si="4"/>
        <v>0</v>
      </c>
      <c r="Y68" s="34">
        <f t="shared" si="5"/>
        <v>0</v>
      </c>
      <c r="Z68" s="34">
        <f t="shared" si="6"/>
        <v>0</v>
      </c>
      <c r="AA68" s="34">
        <f t="shared" si="7"/>
        <v>0</v>
      </c>
      <c r="AB68" s="1" t="str">
        <f t="shared" si="10"/>
        <v/>
      </c>
    </row>
    <row r="69" spans="1:28" s="1" customFormat="1" ht="214.5" customHeight="1">
      <c r="C69" s="131" t="s">
        <v>178</v>
      </c>
      <c r="D69" s="286" t="s">
        <v>179</v>
      </c>
      <c r="E69" s="286"/>
      <c r="F69" s="131" t="s">
        <v>180</v>
      </c>
      <c r="G69" s="282" t="s">
        <v>181</v>
      </c>
      <c r="H69" s="283"/>
      <c r="I69" s="283"/>
      <c r="J69" s="283"/>
      <c r="K69" s="284"/>
      <c r="L69" s="62"/>
      <c r="M69" s="62"/>
      <c r="N69" s="62"/>
      <c r="O69" s="63">
        <v>1</v>
      </c>
      <c r="P69" s="63">
        <v>2</v>
      </c>
      <c r="S69" s="34">
        <f t="shared" si="8"/>
        <v>0</v>
      </c>
      <c r="T69" s="34">
        <f t="shared" si="0"/>
        <v>0</v>
      </c>
      <c r="U69" s="34">
        <f t="shared" si="1"/>
        <v>0</v>
      </c>
      <c r="V69" s="34">
        <f t="shared" si="2"/>
        <v>0</v>
      </c>
      <c r="W69" s="34">
        <f t="shared" si="3"/>
        <v>0</v>
      </c>
      <c r="X69" s="34">
        <f t="shared" si="4"/>
        <v>0</v>
      </c>
      <c r="Y69" s="34">
        <f t="shared" si="5"/>
        <v>0</v>
      </c>
      <c r="Z69" s="34">
        <f t="shared" si="6"/>
        <v>0</v>
      </c>
      <c r="AA69" s="34">
        <f t="shared" si="7"/>
        <v>0</v>
      </c>
      <c r="AB69" s="1" t="str">
        <f t="shared" si="10"/>
        <v/>
      </c>
    </row>
    <row r="70" spans="1:28" s="1" customFormat="1" ht="219" customHeight="1">
      <c r="C70" s="131" t="s">
        <v>178</v>
      </c>
      <c r="D70" s="286" t="s">
        <v>179</v>
      </c>
      <c r="E70" s="286"/>
      <c r="F70" s="131" t="s">
        <v>182</v>
      </c>
      <c r="G70" s="282" t="s">
        <v>183</v>
      </c>
      <c r="H70" s="283"/>
      <c r="I70" s="283"/>
      <c r="J70" s="283"/>
      <c r="K70" s="284"/>
      <c r="L70" s="62"/>
      <c r="M70" s="62"/>
      <c r="N70" s="62"/>
      <c r="O70" s="63">
        <v>2</v>
      </c>
      <c r="P70" s="78">
        <v>3</v>
      </c>
      <c r="S70" s="34">
        <f t="shared" si="8"/>
        <v>0</v>
      </c>
      <c r="T70" s="34">
        <f t="shared" si="0"/>
        <v>0</v>
      </c>
      <c r="U70" s="34">
        <f t="shared" si="1"/>
        <v>0</v>
      </c>
      <c r="V70" s="34">
        <f t="shared" si="2"/>
        <v>0</v>
      </c>
      <c r="W70" s="34">
        <f t="shared" si="3"/>
        <v>0</v>
      </c>
      <c r="X70" s="34">
        <f t="shared" si="4"/>
        <v>0</v>
      </c>
      <c r="Y70" s="34">
        <f t="shared" si="5"/>
        <v>0</v>
      </c>
      <c r="Z70" s="34">
        <f t="shared" si="6"/>
        <v>0</v>
      </c>
      <c r="AA70" s="34">
        <f t="shared" si="7"/>
        <v>0</v>
      </c>
      <c r="AB70" s="1" t="str">
        <f t="shared" si="10"/>
        <v/>
      </c>
    </row>
    <row r="71" spans="1:28" s="1" customFormat="1" ht="113.25" customHeight="1">
      <c r="C71" s="32" t="s">
        <v>184</v>
      </c>
      <c r="D71" s="223" t="s">
        <v>185</v>
      </c>
      <c r="E71" s="224"/>
      <c r="F71" s="32" t="s">
        <v>186</v>
      </c>
      <c r="G71" s="220" t="s">
        <v>187</v>
      </c>
      <c r="H71" s="221"/>
      <c r="I71" s="221"/>
      <c r="J71" s="221"/>
      <c r="K71" s="221"/>
      <c r="L71" s="62"/>
      <c r="M71" s="62"/>
      <c r="N71" s="62"/>
      <c r="O71" s="63">
        <v>2</v>
      </c>
      <c r="P71" s="63">
        <v>2</v>
      </c>
      <c r="S71" s="34">
        <f t="shared" si="8"/>
        <v>0</v>
      </c>
      <c r="T71" s="34">
        <f t="shared" si="0"/>
        <v>0</v>
      </c>
      <c r="U71" s="34">
        <f t="shared" si="1"/>
        <v>0</v>
      </c>
      <c r="V71" s="34">
        <f t="shared" si="2"/>
        <v>0</v>
      </c>
      <c r="W71" s="34">
        <f t="shared" si="3"/>
        <v>0</v>
      </c>
      <c r="X71" s="34">
        <f t="shared" si="4"/>
        <v>0</v>
      </c>
      <c r="Y71" s="34">
        <f t="shared" si="5"/>
        <v>0</v>
      </c>
      <c r="Z71" s="34">
        <f t="shared" si="6"/>
        <v>0</v>
      </c>
      <c r="AA71" s="34">
        <f t="shared" si="7"/>
        <v>0</v>
      </c>
      <c r="AB71" s="1" t="str">
        <f t="shared" si="9"/>
        <v/>
      </c>
    </row>
    <row r="72" spans="1:28" s="1" customFormat="1" ht="121.5" customHeight="1">
      <c r="C72" s="32" t="s">
        <v>188</v>
      </c>
      <c r="D72" s="270" t="s">
        <v>189</v>
      </c>
      <c r="E72" s="270"/>
      <c r="F72" s="32" t="s">
        <v>190</v>
      </c>
      <c r="G72" s="271" t="s">
        <v>191</v>
      </c>
      <c r="H72" s="271"/>
      <c r="I72" s="271"/>
      <c r="J72" s="271"/>
      <c r="K72" s="271"/>
      <c r="L72" s="62"/>
      <c r="M72" s="62"/>
      <c r="N72" s="62"/>
      <c r="O72" s="63">
        <v>2</v>
      </c>
      <c r="P72" s="64">
        <v>2</v>
      </c>
      <c r="Q72" s="3"/>
      <c r="S72" s="34">
        <f t="shared" si="8"/>
        <v>0</v>
      </c>
      <c r="T72" s="34">
        <f t="shared" si="0"/>
        <v>0</v>
      </c>
      <c r="U72" s="34">
        <f t="shared" si="1"/>
        <v>0</v>
      </c>
      <c r="V72" s="34">
        <f t="shared" si="2"/>
        <v>0</v>
      </c>
      <c r="W72" s="34">
        <f t="shared" si="3"/>
        <v>0</v>
      </c>
      <c r="X72" s="34">
        <f t="shared" si="4"/>
        <v>0</v>
      </c>
      <c r="Y72" s="34">
        <f t="shared" si="5"/>
        <v>0</v>
      </c>
      <c r="Z72" s="34">
        <f t="shared" si="6"/>
        <v>0</v>
      </c>
      <c r="AA72" s="34">
        <f t="shared" si="7"/>
        <v>0</v>
      </c>
      <c r="AB72" s="1" t="str">
        <f t="shared" si="9"/>
        <v/>
      </c>
    </row>
    <row r="73" spans="1:28" s="1" customFormat="1" ht="121.5" customHeight="1">
      <c r="C73" s="32" t="s">
        <v>192</v>
      </c>
      <c r="D73" s="270" t="s">
        <v>193</v>
      </c>
      <c r="E73" s="270"/>
      <c r="F73" s="32" t="s">
        <v>194</v>
      </c>
      <c r="G73" s="271" t="s">
        <v>195</v>
      </c>
      <c r="H73" s="271"/>
      <c r="I73" s="271"/>
      <c r="J73" s="271"/>
      <c r="K73" s="271"/>
      <c r="L73" s="62"/>
      <c r="M73" s="62"/>
      <c r="N73" s="62"/>
      <c r="O73" s="63">
        <v>2</v>
      </c>
      <c r="P73" s="64">
        <v>2</v>
      </c>
      <c r="Q73" s="3"/>
      <c r="S73" s="34">
        <f t="shared" si="8"/>
        <v>0</v>
      </c>
      <c r="T73" s="34">
        <f t="shared" si="0"/>
        <v>0</v>
      </c>
      <c r="U73" s="34">
        <f t="shared" si="1"/>
        <v>0</v>
      </c>
      <c r="V73" s="34">
        <f t="shared" si="2"/>
        <v>0</v>
      </c>
      <c r="W73" s="34">
        <f t="shared" si="3"/>
        <v>0</v>
      </c>
      <c r="X73" s="34">
        <f t="shared" si="4"/>
        <v>0</v>
      </c>
      <c r="Y73" s="34">
        <f t="shared" si="5"/>
        <v>0</v>
      </c>
      <c r="Z73" s="34">
        <f t="shared" si="6"/>
        <v>0</v>
      </c>
      <c r="AA73" s="34">
        <f t="shared" si="7"/>
        <v>0</v>
      </c>
      <c r="AB73" s="1" t="str">
        <f t="shared" si="9"/>
        <v/>
      </c>
    </row>
    <row r="74" spans="1:28" s="1" customFormat="1" ht="242.25" customHeight="1">
      <c r="C74" s="132" t="s">
        <v>196</v>
      </c>
      <c r="D74" s="338" t="s">
        <v>197</v>
      </c>
      <c r="E74" s="339"/>
      <c r="F74" s="32" t="s">
        <v>198</v>
      </c>
      <c r="G74" s="282" t="s">
        <v>199</v>
      </c>
      <c r="H74" s="283"/>
      <c r="I74" s="283"/>
      <c r="J74" s="283"/>
      <c r="K74" s="284"/>
      <c r="L74" s="62"/>
      <c r="M74" s="62"/>
      <c r="N74" s="62"/>
      <c r="O74" s="64">
        <v>3</v>
      </c>
      <c r="P74" s="64">
        <v>1</v>
      </c>
      <c r="S74" s="34">
        <f>IF(AND(OR($M74="x",$N74="x"),$O74=1,$P74=3),1,0)</f>
        <v>0</v>
      </c>
      <c r="T74" s="34">
        <f>IF(AND(OR($M74="x",$N74="x"),$O74=2,$P74=3),1,0)</f>
        <v>0</v>
      </c>
      <c r="U74" s="34">
        <f>IF(AND(OR($M74="x",$N74="x"),$O74=3,$P74=3),1,0)</f>
        <v>0</v>
      </c>
      <c r="V74" s="34">
        <f>IF(AND(OR($M74="x",$N74="x"),$O74=1,$P74=2),1,0)</f>
        <v>0</v>
      </c>
      <c r="W74" s="34">
        <f>IF(AND(OR($M74="x",$N74="x"),$O74=2,$P74=2),1,0)</f>
        <v>0</v>
      </c>
      <c r="X74" s="34">
        <f>IF(AND(OR($M74="x",$N74="x"),$O74=3,$P74=2),1,0)</f>
        <v>0</v>
      </c>
      <c r="Y74" s="34">
        <f>IF(AND(OR($M74="x",$N74="x"),$O74=1,$P74=1),1,0)</f>
        <v>0</v>
      </c>
      <c r="Z74" s="34">
        <f>IF(AND(OR($M74="x",$N74="x"),$O74=2,$P74=1),1,0)</f>
        <v>0</v>
      </c>
      <c r="AA74" s="34">
        <f>IF(AND(OR($M74="x",$N74="x"),$O74=3,$P74=1),1,0)</f>
        <v>0</v>
      </c>
      <c r="AB74" s="1" t="str">
        <f t="shared" si="9"/>
        <v/>
      </c>
    </row>
    <row r="75" spans="1:28" s="1" customFormat="1" ht="171" customHeight="1">
      <c r="C75" s="132" t="s">
        <v>264</v>
      </c>
      <c r="D75" s="371" t="s">
        <v>265</v>
      </c>
      <c r="E75" s="372"/>
      <c r="F75" s="199" t="s">
        <v>266</v>
      </c>
      <c r="G75" s="373" t="s">
        <v>267</v>
      </c>
      <c r="H75" s="374"/>
      <c r="I75" s="374"/>
      <c r="J75" s="374"/>
      <c r="K75" s="375"/>
      <c r="L75" s="62"/>
      <c r="M75" s="62"/>
      <c r="N75" s="62"/>
      <c r="O75" s="64">
        <v>2</v>
      </c>
      <c r="P75" s="64">
        <v>1</v>
      </c>
      <c r="S75" s="34">
        <f>IF(AND(OR($M75="x",$N75="x"),$O75=1,$P75=3),1,0)</f>
        <v>0</v>
      </c>
      <c r="T75" s="34">
        <f>IF(AND(OR($M75="x",$N75="x"),$O75=2,$P75=3),1,0)</f>
        <v>0</v>
      </c>
      <c r="U75" s="34">
        <f>IF(AND(OR($M75="x",$N75="x"),$O75=3,$P75=3),1,0)</f>
        <v>0</v>
      </c>
      <c r="V75" s="34">
        <f>IF(AND(OR($M75="x",$N75="x"),$O75=1,$P75=2),1,0)</f>
        <v>0</v>
      </c>
      <c r="W75" s="34">
        <f>IF(AND(OR($M75="x",$N75="x"),$O75=2,$P75=2),1,0)</f>
        <v>0</v>
      </c>
      <c r="X75" s="34">
        <f>IF(AND(OR($M75="x",$N75="x"),$O75=3,$P75=2),1,0)</f>
        <v>0</v>
      </c>
      <c r="Y75" s="34">
        <f>IF(AND(OR($M75="x",$N75="x"),$O75=1,$P75=1),1,0)</f>
        <v>0</v>
      </c>
      <c r="Z75" s="34">
        <f>IF(AND(OR($M75="x",$N75="x"),$O75=2,$P75=1),1,0)</f>
        <v>0</v>
      </c>
      <c r="AA75" s="34">
        <f>IF(AND(OR($M75="x",$N75="x"),$O75=3,$P75=1),1,0)</f>
        <v>0</v>
      </c>
      <c r="AB75" s="1" t="str">
        <f t="shared" si="9"/>
        <v/>
      </c>
    </row>
    <row r="76" spans="1:28" s="30" customFormat="1" ht="100.5" customHeight="1">
      <c r="C76" s="36" t="s">
        <v>268</v>
      </c>
      <c r="D76" s="334" t="s">
        <v>269</v>
      </c>
      <c r="E76" s="335"/>
      <c r="F76" s="36" t="s">
        <v>270</v>
      </c>
      <c r="G76" s="362" t="s">
        <v>271</v>
      </c>
      <c r="H76" s="363"/>
      <c r="I76" s="363"/>
      <c r="J76" s="363"/>
      <c r="K76" s="364"/>
      <c r="L76" s="67"/>
      <c r="M76" s="67"/>
      <c r="N76" s="67"/>
      <c r="O76" s="68">
        <v>3</v>
      </c>
      <c r="P76" s="68">
        <v>2</v>
      </c>
      <c r="S76" s="34">
        <f t="shared" si="8"/>
        <v>0</v>
      </c>
      <c r="T76" s="34">
        <f t="shared" si="0"/>
        <v>0</v>
      </c>
      <c r="U76" s="34">
        <f t="shared" si="1"/>
        <v>0</v>
      </c>
      <c r="V76" s="34">
        <f t="shared" si="2"/>
        <v>0</v>
      </c>
      <c r="W76" s="34">
        <f t="shared" si="3"/>
        <v>0</v>
      </c>
      <c r="X76" s="34">
        <f t="shared" si="4"/>
        <v>0</v>
      </c>
      <c r="Y76" s="34">
        <f t="shared" si="5"/>
        <v>0</v>
      </c>
      <c r="Z76" s="34">
        <f t="shared" si="6"/>
        <v>0</v>
      </c>
      <c r="AA76" s="34">
        <f t="shared" si="7"/>
        <v>0</v>
      </c>
      <c r="AB76" s="1" t="str">
        <f t="shared" si="9"/>
        <v/>
      </c>
    </row>
    <row r="77" spans="1:28" ht="20.25" customHeight="1">
      <c r="C77" s="79"/>
      <c r="D77" s="79"/>
      <c r="E77" s="79"/>
      <c r="F77" s="79"/>
      <c r="G77" s="79"/>
      <c r="H77" s="79"/>
      <c r="I77" s="79"/>
      <c r="J77" s="79"/>
      <c r="K77" s="79"/>
      <c r="L77" s="79"/>
      <c r="M77" s="79"/>
      <c r="N77" s="79"/>
      <c r="O77" s="79"/>
      <c r="P77" s="79"/>
    </row>
    <row r="78" spans="1:28" s="206" customFormat="1" ht="56.25" customHeight="1">
      <c r="B78" s="207"/>
      <c r="C78" s="285" t="s">
        <v>272</v>
      </c>
      <c r="D78" s="285"/>
      <c r="E78" s="285"/>
      <c r="F78" s="285"/>
      <c r="G78" s="285"/>
      <c r="H78" s="285"/>
      <c r="I78" s="285"/>
      <c r="J78" s="285"/>
      <c r="K78" s="285"/>
      <c r="L78" s="285"/>
      <c r="M78" s="285"/>
      <c r="N78" s="285"/>
      <c r="O78" s="285"/>
      <c r="P78" s="285"/>
    </row>
    <row r="79" spans="1:28" s="209" customFormat="1" ht="264.75" customHeight="1">
      <c r="A79" s="208"/>
      <c r="B79" s="207"/>
      <c r="C79" s="238" t="s">
        <v>273</v>
      </c>
      <c r="D79" s="238"/>
      <c r="E79" s="238"/>
      <c r="F79" s="238"/>
      <c r="G79" s="238"/>
      <c r="H79" s="238"/>
      <c r="I79" s="238"/>
      <c r="J79" s="238"/>
      <c r="K79" s="238"/>
      <c r="L79" s="238"/>
      <c r="M79" s="238"/>
      <c r="N79" s="238"/>
      <c r="O79" s="238"/>
      <c r="P79" s="238"/>
      <c r="Q79" s="206"/>
    </row>
    <row r="80" spans="1:28" s="209" customFormat="1" ht="64.5" customHeight="1" thickBot="1">
      <c r="A80" s="208"/>
      <c r="B80" s="207"/>
      <c r="C80" s="238" t="s">
        <v>274</v>
      </c>
      <c r="D80" s="238"/>
      <c r="E80" s="238"/>
      <c r="F80" s="238"/>
      <c r="G80" s="238"/>
      <c r="H80" s="238"/>
      <c r="I80" s="238"/>
      <c r="J80" s="238"/>
      <c r="K80" s="238"/>
      <c r="L80" s="238"/>
      <c r="M80" s="238"/>
      <c r="N80" s="238"/>
      <c r="O80" s="238"/>
      <c r="P80" s="238"/>
      <c r="Q80" s="206"/>
    </row>
    <row r="81" spans="1:18" s="209" customFormat="1" ht="48" customHeight="1">
      <c r="A81" s="208"/>
      <c r="B81" s="207"/>
      <c r="C81" s="352" t="s">
        <v>275</v>
      </c>
      <c r="D81" s="353"/>
      <c r="E81" s="353"/>
      <c r="F81" s="353" t="s">
        <v>276</v>
      </c>
      <c r="G81" s="353"/>
      <c r="H81" s="353"/>
      <c r="I81" s="353"/>
      <c r="J81" s="353"/>
      <c r="K81" s="353"/>
      <c r="L81" s="353"/>
      <c r="M81" s="353" t="s">
        <v>277</v>
      </c>
      <c r="N81" s="353"/>
      <c r="O81" s="353"/>
      <c r="P81" s="368"/>
      <c r="Q81" s="206"/>
    </row>
    <row r="82" spans="1:18" s="209" customFormat="1" ht="71.25" customHeight="1">
      <c r="A82" s="208"/>
      <c r="B82" s="207"/>
      <c r="C82" s="354" t="s">
        <v>278</v>
      </c>
      <c r="D82" s="355"/>
      <c r="E82" s="355"/>
      <c r="F82" s="358" t="s">
        <v>279</v>
      </c>
      <c r="G82" s="358"/>
      <c r="H82" s="358"/>
      <c r="I82" s="358"/>
      <c r="J82" s="358"/>
      <c r="K82" s="358"/>
      <c r="L82" s="358"/>
      <c r="M82" s="358" t="s">
        <v>280</v>
      </c>
      <c r="N82" s="358"/>
      <c r="O82" s="358"/>
      <c r="P82" s="360"/>
      <c r="Q82" s="206"/>
    </row>
    <row r="83" spans="1:18" s="209" customFormat="1" ht="113.25" customHeight="1">
      <c r="A83" s="208"/>
      <c r="B83" s="207"/>
      <c r="C83" s="354" t="s">
        <v>281</v>
      </c>
      <c r="D83" s="355"/>
      <c r="E83" s="355"/>
      <c r="F83" s="358" t="s">
        <v>282</v>
      </c>
      <c r="G83" s="358"/>
      <c r="H83" s="358"/>
      <c r="I83" s="358"/>
      <c r="J83" s="358"/>
      <c r="K83" s="358"/>
      <c r="L83" s="358"/>
      <c r="M83" s="358" t="s">
        <v>280</v>
      </c>
      <c r="N83" s="358"/>
      <c r="O83" s="358"/>
      <c r="P83" s="360"/>
      <c r="Q83" s="206"/>
    </row>
    <row r="84" spans="1:18" s="209" customFormat="1" ht="100.5" customHeight="1" thickBot="1">
      <c r="A84" s="208"/>
      <c r="B84" s="207"/>
      <c r="C84" s="356" t="s">
        <v>283</v>
      </c>
      <c r="D84" s="357"/>
      <c r="E84" s="357"/>
      <c r="F84" s="359" t="s">
        <v>284</v>
      </c>
      <c r="G84" s="359"/>
      <c r="H84" s="359"/>
      <c r="I84" s="359"/>
      <c r="J84" s="359"/>
      <c r="K84" s="359"/>
      <c r="L84" s="359"/>
      <c r="M84" s="359" t="s">
        <v>285</v>
      </c>
      <c r="N84" s="359"/>
      <c r="O84" s="359"/>
      <c r="P84" s="361"/>
      <c r="Q84" s="206"/>
    </row>
    <row r="85" spans="1:18" s="209" customFormat="1" ht="32.25" customHeight="1">
      <c r="A85" s="208"/>
      <c r="B85" s="207"/>
      <c r="C85" s="337" t="s">
        <v>286</v>
      </c>
      <c r="D85" s="337"/>
      <c r="E85" s="337"/>
      <c r="F85" s="337"/>
      <c r="G85" s="337"/>
      <c r="H85" s="337"/>
      <c r="I85" s="337"/>
      <c r="J85" s="337"/>
      <c r="K85" s="337"/>
      <c r="L85" s="337"/>
      <c r="M85" s="337"/>
      <c r="N85" s="337"/>
      <c r="O85" s="337"/>
      <c r="P85" s="337"/>
      <c r="Q85" s="206"/>
    </row>
    <row r="86" spans="1:18" s="209" customFormat="1" ht="139.5" customHeight="1">
      <c r="A86" s="208"/>
      <c r="B86" s="207"/>
      <c r="C86" s="238" t="s">
        <v>287</v>
      </c>
      <c r="D86" s="238"/>
      <c r="E86" s="238"/>
      <c r="F86" s="238"/>
      <c r="G86" s="238"/>
      <c r="H86" s="238"/>
      <c r="I86" s="238"/>
      <c r="J86" s="238"/>
      <c r="K86" s="238"/>
      <c r="L86" s="238"/>
      <c r="M86" s="238"/>
      <c r="N86" s="238"/>
      <c r="O86" s="238"/>
      <c r="P86" s="238"/>
      <c r="Q86" s="206"/>
    </row>
    <row r="87" spans="1:18" s="39" customFormat="1" ht="29.25" customHeight="1">
      <c r="B87" s="33"/>
      <c r="C87" s="86"/>
      <c r="D87" s="86"/>
      <c r="E87" s="86"/>
      <c r="F87" s="86"/>
      <c r="G87" s="86"/>
      <c r="H87" s="86"/>
      <c r="I87" s="86"/>
      <c r="J87" s="86"/>
      <c r="K87" s="86"/>
      <c r="L87" s="86"/>
      <c r="M87" s="86"/>
      <c r="N87" s="86"/>
      <c r="O87" s="86"/>
      <c r="P87" s="86"/>
      <c r="Q87" s="34"/>
    </row>
    <row r="88" spans="1:18" ht="30" customHeight="1">
      <c r="G88" s="376"/>
      <c r="H88" s="377"/>
      <c r="I88" s="423" t="s">
        <v>288</v>
      </c>
      <c r="J88" s="424"/>
      <c r="K88" s="424"/>
      <c r="L88" s="424"/>
      <c r="M88" s="424"/>
      <c r="N88" s="425"/>
      <c r="O88" s="84"/>
    </row>
    <row r="89" spans="1:18" ht="30" customHeight="1">
      <c r="G89" s="378"/>
      <c r="H89" s="379"/>
      <c r="I89" s="426" t="s">
        <v>289</v>
      </c>
      <c r="J89" s="427"/>
      <c r="K89" s="426" t="s">
        <v>290</v>
      </c>
      <c r="L89" s="427"/>
      <c r="M89" s="426" t="s">
        <v>291</v>
      </c>
      <c r="N89" s="427"/>
      <c r="O89" s="85"/>
    </row>
    <row r="90" spans="1:18" ht="30" customHeight="1">
      <c r="G90" s="415" t="s">
        <v>292</v>
      </c>
      <c r="H90" s="95" t="s">
        <v>293</v>
      </c>
      <c r="I90" s="418">
        <f>SUM(S18:S76)</f>
        <v>0</v>
      </c>
      <c r="J90" s="419"/>
      <c r="K90" s="418">
        <f>SUM(T18:T76)</f>
        <v>0</v>
      </c>
      <c r="L90" s="419"/>
      <c r="M90" s="418">
        <f>SUM(U18:U76)</f>
        <v>0</v>
      </c>
      <c r="N90" s="420"/>
      <c r="O90" s="50"/>
      <c r="P90" s="51"/>
    </row>
    <row r="91" spans="1:18" ht="30" customHeight="1">
      <c r="G91" s="416"/>
      <c r="H91" s="95" t="s">
        <v>294</v>
      </c>
      <c r="I91" s="421">
        <f>SUM(V18:V76)</f>
        <v>0</v>
      </c>
      <c r="J91" s="422"/>
      <c r="K91" s="428">
        <f>SUM(W18:W76)</f>
        <v>0</v>
      </c>
      <c r="L91" s="429"/>
      <c r="M91" s="430">
        <f>SUM(X18:X77)</f>
        <v>0</v>
      </c>
      <c r="N91" s="430"/>
      <c r="O91" s="51"/>
      <c r="P91" s="51"/>
    </row>
    <row r="92" spans="1:18" ht="29.25" customHeight="1">
      <c r="G92" s="417"/>
      <c r="H92" s="95" t="s">
        <v>295</v>
      </c>
      <c r="I92" s="421">
        <f>SUM(Y18:Y76)</f>
        <v>0</v>
      </c>
      <c r="J92" s="422"/>
      <c r="K92" s="421">
        <f>SUM(Z18:Z76)</f>
        <v>0</v>
      </c>
      <c r="L92" s="422"/>
      <c r="M92" s="430">
        <f>SUM(AA18:AA76)</f>
        <v>0</v>
      </c>
      <c r="N92" s="430"/>
      <c r="O92" s="51"/>
      <c r="P92" s="51"/>
    </row>
    <row r="93" spans="1:18" ht="51.75" customHeight="1">
      <c r="G93" s="380" t="s">
        <v>296</v>
      </c>
      <c r="H93" s="380"/>
      <c r="I93" s="380"/>
      <c r="J93" s="380"/>
      <c r="K93" s="380"/>
      <c r="L93" s="380"/>
      <c r="M93" s="380"/>
      <c r="N93" s="84">
        <f>SUM(I90:N92)</f>
        <v>0</v>
      </c>
    </row>
    <row r="94" spans="1:18" ht="23.25" customHeight="1">
      <c r="C94" s="49"/>
      <c r="D94" s="49"/>
      <c r="E94" s="49"/>
      <c r="F94" s="49"/>
      <c r="G94" s="49"/>
      <c r="H94" s="49"/>
      <c r="I94" s="49"/>
      <c r="J94" s="49"/>
      <c r="K94" s="49"/>
      <c r="L94" s="49"/>
      <c r="M94" s="49"/>
      <c r="N94" s="49"/>
      <c r="O94" s="49"/>
      <c r="P94" s="49"/>
      <c r="Q94" s="30"/>
    </row>
    <row r="95" spans="1:18" s="3" customFormat="1" ht="73.5" customHeight="1">
      <c r="A95" s="16"/>
      <c r="B95" s="49"/>
      <c r="C95" s="249" t="s">
        <v>297</v>
      </c>
      <c r="D95" s="249"/>
      <c r="E95" s="249"/>
      <c r="F95" s="249"/>
      <c r="G95" s="249"/>
      <c r="H95" s="249"/>
      <c r="I95" s="249"/>
      <c r="J95" s="249"/>
      <c r="K95" s="249"/>
      <c r="L95" s="249"/>
      <c r="M95" s="249"/>
      <c r="N95" s="249"/>
      <c r="O95" s="249"/>
      <c r="P95" s="249"/>
      <c r="Q95" s="1"/>
    </row>
    <row r="96" spans="1:18" s="1" customFormat="1" ht="21" customHeight="1">
      <c r="B96" s="49"/>
      <c r="C96" s="240"/>
      <c r="D96" s="241"/>
      <c r="E96" s="241"/>
      <c r="F96" s="241"/>
      <c r="G96" s="241"/>
      <c r="H96" s="241"/>
      <c r="I96" s="241"/>
      <c r="J96" s="241"/>
      <c r="K96" s="241"/>
      <c r="L96" s="241"/>
      <c r="M96" s="241"/>
      <c r="N96" s="241"/>
      <c r="O96" s="241"/>
      <c r="P96" s="242"/>
      <c r="Q96" s="48"/>
      <c r="R96" s="48"/>
    </row>
    <row r="97" spans="2:18" s="1" customFormat="1" ht="21" customHeight="1">
      <c r="B97" s="49"/>
      <c r="C97" s="243"/>
      <c r="D97" s="244"/>
      <c r="E97" s="244"/>
      <c r="F97" s="244"/>
      <c r="G97" s="244"/>
      <c r="H97" s="244"/>
      <c r="I97" s="244"/>
      <c r="J97" s="244"/>
      <c r="K97" s="244"/>
      <c r="L97" s="244"/>
      <c r="M97" s="244"/>
      <c r="N97" s="244"/>
      <c r="O97" s="244"/>
      <c r="P97" s="245"/>
      <c r="Q97" s="48"/>
      <c r="R97" s="48"/>
    </row>
    <row r="98" spans="2:18" s="1" customFormat="1" ht="21" customHeight="1">
      <c r="B98" s="49"/>
      <c r="C98" s="243"/>
      <c r="D98" s="244"/>
      <c r="E98" s="244"/>
      <c r="F98" s="244"/>
      <c r="G98" s="244"/>
      <c r="H98" s="244"/>
      <c r="I98" s="244"/>
      <c r="J98" s="244"/>
      <c r="K98" s="244"/>
      <c r="L98" s="244"/>
      <c r="M98" s="244"/>
      <c r="N98" s="244"/>
      <c r="O98" s="244"/>
      <c r="P98" s="245"/>
      <c r="Q98" s="48"/>
      <c r="R98" s="48"/>
    </row>
    <row r="99" spans="2:18" s="1" customFormat="1" ht="21" customHeight="1">
      <c r="B99" s="49"/>
      <c r="C99" s="243"/>
      <c r="D99" s="244"/>
      <c r="E99" s="244"/>
      <c r="F99" s="244"/>
      <c r="G99" s="244"/>
      <c r="H99" s="244"/>
      <c r="I99" s="244"/>
      <c r="J99" s="244"/>
      <c r="K99" s="244"/>
      <c r="L99" s="244"/>
      <c r="M99" s="244"/>
      <c r="N99" s="244"/>
      <c r="O99" s="244"/>
      <c r="P99" s="245"/>
      <c r="Q99" s="48"/>
      <c r="R99" s="48"/>
    </row>
    <row r="100" spans="2:18" s="1" customFormat="1" ht="21" customHeight="1">
      <c r="B100" s="49"/>
      <c r="C100" s="246"/>
      <c r="D100" s="247"/>
      <c r="E100" s="247"/>
      <c r="F100" s="247"/>
      <c r="G100" s="247"/>
      <c r="H100" s="247"/>
      <c r="I100" s="247"/>
      <c r="J100" s="247"/>
      <c r="K100" s="247"/>
      <c r="L100" s="247"/>
      <c r="M100" s="247"/>
      <c r="N100" s="247"/>
      <c r="O100" s="247"/>
      <c r="P100" s="248"/>
      <c r="Q100" s="48"/>
      <c r="R100" s="48"/>
    </row>
    <row r="101" spans="2:18" s="1" customFormat="1" ht="19.5" customHeight="1">
      <c r="B101" s="49"/>
      <c r="C101" s="49"/>
      <c r="D101" s="49"/>
      <c r="E101" s="49"/>
      <c r="F101" s="49"/>
      <c r="G101" s="49"/>
      <c r="H101" s="49"/>
      <c r="I101" s="49"/>
      <c r="J101" s="49"/>
      <c r="K101" s="49"/>
      <c r="L101" s="49"/>
      <c r="M101" s="49"/>
      <c r="N101" s="49"/>
      <c r="O101" s="49"/>
      <c r="P101" s="49"/>
      <c r="Q101" s="48"/>
      <c r="R101" s="48"/>
    </row>
    <row r="102" spans="2:18" s="1" customFormat="1" ht="57.75" customHeight="1">
      <c r="B102" s="49"/>
      <c r="C102" s="249" t="s">
        <v>298</v>
      </c>
      <c r="D102" s="249"/>
      <c r="E102" s="249"/>
      <c r="F102" s="249"/>
      <c r="G102" s="249"/>
      <c r="H102" s="249"/>
      <c r="I102" s="249"/>
      <c r="J102" s="249"/>
      <c r="K102" s="249"/>
      <c r="L102" s="249"/>
      <c r="M102" s="249"/>
      <c r="N102" s="249"/>
      <c r="O102" s="249"/>
      <c r="P102" s="249"/>
      <c r="Q102" s="48"/>
      <c r="R102" s="48"/>
    </row>
    <row r="103" spans="2:18" s="1" customFormat="1" ht="21" customHeight="1">
      <c r="B103" s="49"/>
      <c r="C103" s="240"/>
      <c r="D103" s="241"/>
      <c r="E103" s="241"/>
      <c r="F103" s="241"/>
      <c r="G103" s="241"/>
      <c r="H103" s="241"/>
      <c r="I103" s="241"/>
      <c r="J103" s="241"/>
      <c r="K103" s="241"/>
      <c r="L103" s="241"/>
      <c r="M103" s="241"/>
      <c r="N103" s="241"/>
      <c r="O103" s="241"/>
      <c r="P103" s="242"/>
      <c r="Q103" s="48"/>
      <c r="R103" s="48"/>
    </row>
    <row r="104" spans="2:18" s="1" customFormat="1" ht="21" customHeight="1">
      <c r="B104" s="49"/>
      <c r="C104" s="243"/>
      <c r="D104" s="244"/>
      <c r="E104" s="244"/>
      <c r="F104" s="244"/>
      <c r="G104" s="244"/>
      <c r="H104" s="244"/>
      <c r="I104" s="244"/>
      <c r="J104" s="244"/>
      <c r="K104" s="244"/>
      <c r="L104" s="244"/>
      <c r="M104" s="244"/>
      <c r="N104" s="244"/>
      <c r="O104" s="244"/>
      <c r="P104" s="245"/>
      <c r="Q104" s="48"/>
      <c r="R104" s="48"/>
    </row>
    <row r="105" spans="2:18" s="1" customFormat="1" ht="21" customHeight="1">
      <c r="B105" s="49"/>
      <c r="C105" s="243"/>
      <c r="D105" s="244"/>
      <c r="E105" s="244"/>
      <c r="F105" s="244"/>
      <c r="G105" s="244"/>
      <c r="H105" s="244"/>
      <c r="I105" s="244"/>
      <c r="J105" s="244"/>
      <c r="K105" s="244"/>
      <c r="L105" s="244"/>
      <c r="M105" s="244"/>
      <c r="N105" s="244"/>
      <c r="O105" s="244"/>
      <c r="P105" s="245"/>
      <c r="Q105" s="48"/>
      <c r="R105" s="48"/>
    </row>
    <row r="106" spans="2:18" s="1" customFormat="1" ht="21" customHeight="1">
      <c r="B106" s="49"/>
      <c r="C106" s="243"/>
      <c r="D106" s="244"/>
      <c r="E106" s="244"/>
      <c r="F106" s="244"/>
      <c r="G106" s="244"/>
      <c r="H106" s="244"/>
      <c r="I106" s="244"/>
      <c r="J106" s="244"/>
      <c r="K106" s="244"/>
      <c r="L106" s="244"/>
      <c r="M106" s="244"/>
      <c r="N106" s="244"/>
      <c r="O106" s="244"/>
      <c r="P106" s="245"/>
      <c r="Q106" s="48"/>
      <c r="R106" s="48"/>
    </row>
    <row r="107" spans="2:18" s="1" customFormat="1" ht="21" customHeight="1">
      <c r="B107" s="49"/>
      <c r="C107" s="246"/>
      <c r="D107" s="247"/>
      <c r="E107" s="247"/>
      <c r="F107" s="247"/>
      <c r="G107" s="247"/>
      <c r="H107" s="247"/>
      <c r="I107" s="247"/>
      <c r="J107" s="247"/>
      <c r="K107" s="247"/>
      <c r="L107" s="247"/>
      <c r="M107" s="247"/>
      <c r="N107" s="247"/>
      <c r="O107" s="247"/>
      <c r="P107" s="248"/>
      <c r="Q107" s="48"/>
      <c r="R107" s="48"/>
    </row>
    <row r="108" spans="2:18" s="1" customFormat="1" ht="17.25" customHeight="1">
      <c r="B108" s="49"/>
      <c r="C108" s="49"/>
      <c r="D108" s="49"/>
      <c r="E108" s="49"/>
      <c r="F108" s="49"/>
      <c r="G108" s="49"/>
      <c r="H108" s="49"/>
      <c r="I108" s="49"/>
      <c r="J108" s="49"/>
      <c r="K108" s="49"/>
      <c r="L108" s="49"/>
      <c r="M108" s="49"/>
      <c r="N108" s="49"/>
      <c r="O108" s="49"/>
      <c r="P108" s="49"/>
    </row>
    <row r="109" spans="2:18" s="1" customFormat="1" ht="92.25" customHeight="1">
      <c r="B109" s="49"/>
      <c r="C109" s="249" t="s">
        <v>299</v>
      </c>
      <c r="D109" s="249"/>
      <c r="E109" s="249"/>
      <c r="F109" s="249"/>
      <c r="G109" s="249"/>
      <c r="H109" s="249"/>
      <c r="I109" s="249"/>
      <c r="J109" s="249"/>
      <c r="K109" s="249"/>
      <c r="L109" s="249"/>
      <c r="M109" s="249"/>
      <c r="N109" s="249"/>
      <c r="O109" s="249"/>
      <c r="P109" s="249"/>
    </row>
    <row r="110" spans="2:18" s="1" customFormat="1" ht="21" customHeight="1">
      <c r="B110" s="49"/>
      <c r="C110" s="240"/>
      <c r="D110" s="241"/>
      <c r="E110" s="241"/>
      <c r="F110" s="241"/>
      <c r="G110" s="241"/>
      <c r="H110" s="241"/>
      <c r="I110" s="241"/>
      <c r="J110" s="241"/>
      <c r="K110" s="241"/>
      <c r="L110" s="241"/>
      <c r="M110" s="241"/>
      <c r="N110" s="241"/>
      <c r="O110" s="241"/>
      <c r="P110" s="242"/>
      <c r="Q110" s="48"/>
      <c r="R110" s="48"/>
    </row>
    <row r="111" spans="2:18" s="1" customFormat="1" ht="21" customHeight="1">
      <c r="B111" s="49"/>
      <c r="C111" s="243"/>
      <c r="D111" s="244"/>
      <c r="E111" s="244"/>
      <c r="F111" s="244"/>
      <c r="G111" s="244"/>
      <c r="H111" s="244"/>
      <c r="I111" s="244"/>
      <c r="J111" s="244"/>
      <c r="K111" s="244"/>
      <c r="L111" s="244"/>
      <c r="M111" s="244"/>
      <c r="N111" s="244"/>
      <c r="O111" s="244"/>
      <c r="P111" s="245"/>
      <c r="Q111" s="48"/>
      <c r="R111" s="48"/>
    </row>
    <row r="112" spans="2:18" s="1" customFormat="1" ht="21" customHeight="1">
      <c r="B112" s="49"/>
      <c r="C112" s="243"/>
      <c r="D112" s="244"/>
      <c r="E112" s="244"/>
      <c r="F112" s="244"/>
      <c r="G112" s="244"/>
      <c r="H112" s="244"/>
      <c r="I112" s="244"/>
      <c r="J112" s="244"/>
      <c r="K112" s="244"/>
      <c r="L112" s="244"/>
      <c r="M112" s="244"/>
      <c r="N112" s="244"/>
      <c r="O112" s="244"/>
      <c r="P112" s="245"/>
      <c r="Q112" s="48"/>
      <c r="R112" s="48"/>
    </row>
    <row r="113" spans="1:28" s="1" customFormat="1" ht="21" customHeight="1">
      <c r="B113" s="49"/>
      <c r="C113" s="243"/>
      <c r="D113" s="244"/>
      <c r="E113" s="244"/>
      <c r="F113" s="244"/>
      <c r="G113" s="244"/>
      <c r="H113" s="244"/>
      <c r="I113" s="244"/>
      <c r="J113" s="244"/>
      <c r="K113" s="244"/>
      <c r="L113" s="244"/>
      <c r="M113" s="244"/>
      <c r="N113" s="244"/>
      <c r="O113" s="244"/>
      <c r="P113" s="245"/>
      <c r="Q113" s="48"/>
      <c r="R113" s="48"/>
    </row>
    <row r="114" spans="1:28" s="1" customFormat="1" ht="21" customHeight="1">
      <c r="B114" s="49"/>
      <c r="C114" s="246"/>
      <c r="D114" s="247"/>
      <c r="E114" s="247"/>
      <c r="F114" s="247"/>
      <c r="G114" s="247"/>
      <c r="H114" s="247"/>
      <c r="I114" s="247"/>
      <c r="J114" s="247"/>
      <c r="K114" s="247"/>
      <c r="L114" s="247"/>
      <c r="M114" s="247"/>
      <c r="N114" s="247"/>
      <c r="O114" s="247"/>
      <c r="P114" s="248"/>
      <c r="Q114" s="48"/>
      <c r="R114" s="48"/>
    </row>
    <row r="115" spans="1:28" s="1" customFormat="1" ht="21" customHeight="1">
      <c r="B115" s="49"/>
      <c r="C115" s="205"/>
      <c r="D115" s="205"/>
      <c r="E115" s="205"/>
      <c r="F115" s="205"/>
      <c r="G115" s="205"/>
      <c r="H115" s="205"/>
      <c r="I115" s="205"/>
      <c r="J115" s="205"/>
      <c r="K115" s="205"/>
      <c r="L115" s="205"/>
      <c r="M115" s="205"/>
      <c r="N115" s="205"/>
      <c r="O115" s="205"/>
      <c r="P115" s="205"/>
      <c r="Q115" s="48"/>
      <c r="R115" s="48"/>
    </row>
    <row r="116" spans="1:28" s="1" customFormat="1">
      <c r="B116" s="50"/>
      <c r="C116" s="237" t="s">
        <v>300</v>
      </c>
      <c r="D116" s="237"/>
      <c r="E116" s="237"/>
      <c r="F116" s="237"/>
      <c r="G116" s="237"/>
      <c r="H116" s="237"/>
      <c r="I116" s="237"/>
      <c r="J116" s="237"/>
      <c r="K116" s="237"/>
      <c r="L116" s="237"/>
      <c r="M116" s="237"/>
      <c r="N116" s="237"/>
      <c r="O116" s="49"/>
      <c r="P116" s="49"/>
      <c r="Q116" s="2"/>
    </row>
    <row r="117" spans="1:28" s="209" customFormat="1" ht="131.25" customHeight="1">
      <c r="A117" s="208"/>
      <c r="B117" s="207"/>
      <c r="C117" s="238" t="s">
        <v>301</v>
      </c>
      <c r="D117" s="238"/>
      <c r="E117" s="238"/>
      <c r="F117" s="238"/>
      <c r="G117" s="238"/>
      <c r="H117" s="238"/>
      <c r="I117" s="238"/>
      <c r="J117" s="238"/>
      <c r="K117" s="238"/>
      <c r="L117" s="238"/>
      <c r="M117" s="238"/>
      <c r="N117" s="238"/>
      <c r="O117" s="238"/>
      <c r="P117" s="238"/>
      <c r="Q117" s="206"/>
    </row>
    <row r="118" spans="1:28" s="209" customFormat="1" ht="75" customHeight="1">
      <c r="A118" s="208"/>
      <c r="B118" s="207"/>
      <c r="C118" s="238" t="s">
        <v>302</v>
      </c>
      <c r="D118" s="238"/>
      <c r="E118" s="238"/>
      <c r="F118" s="238"/>
      <c r="G118" s="238"/>
      <c r="H118" s="238"/>
      <c r="I118" s="238"/>
      <c r="J118" s="238"/>
      <c r="K118" s="238"/>
      <c r="L118" s="238"/>
      <c r="M118" s="238"/>
      <c r="N118" s="238"/>
      <c r="O118" s="238"/>
      <c r="P118" s="238"/>
      <c r="Q118" s="206"/>
    </row>
    <row r="119" spans="1:28" s="209" customFormat="1" ht="269.25" customHeight="1">
      <c r="A119" s="208"/>
      <c r="B119" s="207"/>
      <c r="C119" s="238" t="s">
        <v>303</v>
      </c>
      <c r="D119" s="238"/>
      <c r="E119" s="238"/>
      <c r="F119" s="238"/>
      <c r="G119" s="238"/>
      <c r="H119" s="238"/>
      <c r="I119" s="238"/>
      <c r="J119" s="238"/>
      <c r="K119" s="238"/>
      <c r="L119" s="238"/>
      <c r="M119" s="238"/>
      <c r="N119" s="238"/>
      <c r="O119" s="238"/>
      <c r="P119" s="238"/>
      <c r="Q119" s="206"/>
    </row>
    <row r="120" spans="1:28" s="206" customFormat="1" ht="129" customHeight="1">
      <c r="B120" s="207"/>
      <c r="C120" s="238" t="s">
        <v>304</v>
      </c>
      <c r="D120" s="238"/>
      <c r="E120" s="238"/>
      <c r="F120" s="238"/>
      <c r="G120" s="238"/>
      <c r="H120" s="238"/>
      <c r="I120" s="238"/>
      <c r="J120" s="238"/>
      <c r="K120" s="238"/>
      <c r="L120" s="238"/>
      <c r="M120" s="238"/>
      <c r="N120" s="238"/>
      <c r="O120" s="238"/>
      <c r="P120" s="238"/>
      <c r="AB120" s="210"/>
    </row>
    <row r="121" spans="1:28" s="209" customFormat="1" ht="316.5" customHeight="1">
      <c r="A121" s="208"/>
      <c r="B121" s="207"/>
      <c r="C121" s="238" t="s">
        <v>305</v>
      </c>
      <c r="D121" s="238"/>
      <c r="E121" s="238"/>
      <c r="F121" s="238"/>
      <c r="G121" s="238"/>
      <c r="H121" s="238"/>
      <c r="I121" s="238"/>
      <c r="J121" s="238"/>
      <c r="K121" s="238"/>
      <c r="L121" s="238"/>
      <c r="M121" s="238"/>
      <c r="N121" s="238"/>
      <c r="O121" s="238"/>
      <c r="P121" s="238"/>
      <c r="Q121" s="206"/>
    </row>
    <row r="122" spans="1:28" s="206" customFormat="1" ht="152.25" customHeight="1">
      <c r="B122" s="211"/>
      <c r="C122" s="250" t="s">
        <v>306</v>
      </c>
      <c r="D122" s="250"/>
      <c r="E122" s="250"/>
      <c r="F122" s="250"/>
      <c r="G122" s="250"/>
      <c r="H122" s="250"/>
      <c r="I122" s="250"/>
      <c r="J122" s="250"/>
      <c r="K122" s="250"/>
      <c r="L122" s="250"/>
      <c r="M122" s="250"/>
      <c r="N122" s="250"/>
      <c r="O122" s="250"/>
      <c r="P122" s="250"/>
      <c r="Q122" s="209"/>
      <c r="AB122" s="210"/>
    </row>
    <row r="123" spans="1:28" s="206" customFormat="1" ht="261.75" customHeight="1">
      <c r="B123" s="207"/>
      <c r="C123" s="238" t="s">
        <v>307</v>
      </c>
      <c r="D123" s="238"/>
      <c r="E123" s="238"/>
      <c r="F123" s="238"/>
      <c r="G123" s="238"/>
      <c r="H123" s="238"/>
      <c r="I123" s="238"/>
      <c r="J123" s="238"/>
      <c r="K123" s="238"/>
      <c r="L123" s="238"/>
      <c r="M123" s="238"/>
      <c r="N123" s="238"/>
      <c r="O123" s="238"/>
      <c r="P123" s="238"/>
      <c r="AB123" s="210"/>
    </row>
    <row r="124" spans="1:28" s="209" customFormat="1" ht="72" customHeight="1">
      <c r="A124" s="208"/>
      <c r="B124" s="207"/>
      <c r="C124" s="238" t="s">
        <v>308</v>
      </c>
      <c r="D124" s="238"/>
      <c r="E124" s="238"/>
      <c r="F124" s="238"/>
      <c r="G124" s="238"/>
      <c r="H124" s="238"/>
      <c r="I124" s="238"/>
      <c r="J124" s="238"/>
      <c r="K124" s="238"/>
      <c r="L124" s="238"/>
      <c r="M124" s="238"/>
      <c r="N124" s="238"/>
      <c r="O124" s="238"/>
      <c r="P124" s="238"/>
      <c r="Q124" s="206"/>
    </row>
    <row r="125" spans="1:28" s="209" customFormat="1" ht="133.5" customHeight="1">
      <c r="A125" s="208"/>
      <c r="B125" s="207"/>
      <c r="C125" s="238" t="s">
        <v>309</v>
      </c>
      <c r="D125" s="238"/>
      <c r="E125" s="238"/>
      <c r="F125" s="238"/>
      <c r="G125" s="238"/>
      <c r="H125" s="238"/>
      <c r="I125" s="238"/>
      <c r="J125" s="238"/>
      <c r="K125" s="238"/>
      <c r="L125" s="238"/>
      <c r="M125" s="238"/>
      <c r="N125" s="238"/>
      <c r="O125" s="238"/>
      <c r="P125" s="238"/>
      <c r="Q125" s="206"/>
    </row>
    <row r="126" spans="1:28" s="209" customFormat="1" ht="152.25" customHeight="1">
      <c r="A126" s="208"/>
      <c r="B126" s="207"/>
      <c r="C126" s="250" t="s">
        <v>310</v>
      </c>
      <c r="D126" s="250"/>
      <c r="E126" s="250"/>
      <c r="F126" s="250"/>
      <c r="G126" s="250"/>
      <c r="H126" s="250"/>
      <c r="I126" s="250"/>
      <c r="J126" s="250"/>
      <c r="K126" s="250"/>
      <c r="L126" s="250"/>
      <c r="M126" s="250"/>
      <c r="N126" s="250"/>
      <c r="O126" s="250"/>
      <c r="P126" s="250"/>
      <c r="Q126" s="206"/>
    </row>
    <row r="127" spans="1:28" s="206" customFormat="1" ht="174.75" customHeight="1">
      <c r="B127" s="207"/>
      <c r="C127" s="250" t="s">
        <v>311</v>
      </c>
      <c r="D127" s="250"/>
      <c r="E127" s="250"/>
      <c r="F127" s="250"/>
      <c r="G127" s="250"/>
      <c r="H127" s="250"/>
      <c r="I127" s="250"/>
      <c r="J127" s="250"/>
      <c r="K127" s="250"/>
      <c r="L127" s="250"/>
      <c r="M127" s="250"/>
      <c r="N127" s="250"/>
      <c r="O127" s="250"/>
      <c r="P127" s="250"/>
      <c r="Q127" s="212"/>
    </row>
    <row r="128" spans="1:28" s="206" customFormat="1" ht="125.25" customHeight="1">
      <c r="B128" s="207"/>
      <c r="C128" s="336" t="s">
        <v>312</v>
      </c>
      <c r="D128" s="336"/>
      <c r="E128" s="336"/>
      <c r="F128" s="336"/>
      <c r="G128" s="336"/>
      <c r="H128" s="336"/>
      <c r="I128" s="336"/>
      <c r="J128" s="336"/>
      <c r="K128" s="336"/>
      <c r="L128" s="336"/>
      <c r="M128" s="336"/>
      <c r="N128" s="336"/>
      <c r="O128" s="336"/>
      <c r="P128" s="336"/>
      <c r="Q128" s="212"/>
    </row>
    <row r="129" spans="2:17" s="206" customFormat="1" ht="320.25" customHeight="1">
      <c r="B129" s="207"/>
      <c r="C129" s="250" t="s">
        <v>313</v>
      </c>
      <c r="D129" s="250"/>
      <c r="E129" s="250"/>
      <c r="F129" s="250"/>
      <c r="G129" s="250"/>
      <c r="H129" s="250"/>
      <c r="I129" s="250"/>
      <c r="J129" s="250"/>
      <c r="K129" s="250"/>
      <c r="L129" s="250"/>
      <c r="M129" s="250"/>
      <c r="N129" s="250"/>
      <c r="O129" s="250"/>
      <c r="P129" s="250"/>
      <c r="Q129" s="212"/>
    </row>
    <row r="130" spans="2:17" s="206" customFormat="1" ht="274.5" customHeight="1">
      <c r="B130" s="207"/>
      <c r="C130" s="250" t="s">
        <v>395</v>
      </c>
      <c r="D130" s="250"/>
      <c r="E130" s="250"/>
      <c r="F130" s="250"/>
      <c r="G130" s="250"/>
      <c r="H130" s="250"/>
      <c r="I130" s="250"/>
      <c r="J130" s="250"/>
      <c r="K130" s="250"/>
      <c r="L130" s="250"/>
      <c r="M130" s="250"/>
      <c r="N130" s="250"/>
      <c r="O130" s="250"/>
      <c r="P130" s="250"/>
      <c r="Q130" s="212"/>
    </row>
    <row r="131" spans="2:17" s="159" customFormat="1" ht="84.75" customHeight="1">
      <c r="B131" s="200"/>
      <c r="C131" s="303"/>
      <c r="D131" s="303"/>
      <c r="E131" s="303"/>
      <c r="F131" s="303"/>
      <c r="G131" s="303"/>
      <c r="H131" s="370" t="s">
        <v>315</v>
      </c>
      <c r="I131" s="370"/>
      <c r="J131" s="370"/>
      <c r="K131" s="370"/>
      <c r="L131" s="370"/>
      <c r="M131" s="370"/>
      <c r="N131" s="370"/>
      <c r="O131" s="370"/>
      <c r="P131" s="370"/>
    </row>
    <row r="132" spans="2:17" s="1" customFormat="1" ht="36" customHeight="1">
      <c r="B132" s="49"/>
      <c r="C132" s="252" t="s">
        <v>316</v>
      </c>
      <c r="D132" s="253"/>
      <c r="E132" s="253"/>
      <c r="F132" s="253"/>
      <c r="G132" s="225" t="str">
        <f>IF($K$5&lt;&gt;"",$K$5,"")</f>
        <v/>
      </c>
      <c r="H132" s="225"/>
      <c r="I132" s="225"/>
      <c r="J132" s="225"/>
      <c r="K132" s="225"/>
      <c r="L132" s="225"/>
      <c r="M132" s="225"/>
      <c r="N132" s="225"/>
      <c r="O132" s="225"/>
      <c r="P132" s="226"/>
      <c r="Q132" s="29"/>
    </row>
    <row r="133" spans="2:17" s="1" customFormat="1">
      <c r="B133" s="49"/>
      <c r="C133" s="49"/>
      <c r="D133" s="49"/>
      <c r="E133" s="49"/>
      <c r="F133" s="49"/>
      <c r="G133" s="49"/>
      <c r="H133" s="49"/>
      <c r="I133" s="49"/>
      <c r="J133" s="49"/>
      <c r="K133" s="49"/>
      <c r="L133" s="49"/>
      <c r="M133" s="49"/>
      <c r="N133" s="49"/>
      <c r="O133" s="49"/>
      <c r="P133" s="49"/>
    </row>
    <row r="134" spans="2:17" s="1" customFormat="1">
      <c r="B134" s="49"/>
      <c r="C134" s="251" t="s">
        <v>317</v>
      </c>
      <c r="D134" s="251"/>
      <c r="E134" s="251"/>
      <c r="F134" s="251"/>
      <c r="G134" s="251"/>
      <c r="H134" s="251"/>
      <c r="I134" s="251"/>
      <c r="J134" s="251"/>
      <c r="K134" s="251"/>
      <c r="L134" s="251"/>
      <c r="M134" s="251"/>
      <c r="N134" s="251"/>
      <c r="O134" s="251"/>
      <c r="P134" s="251"/>
    </row>
    <row r="135" spans="2:17" s="1" customFormat="1" ht="42" customHeight="1">
      <c r="B135" s="49"/>
      <c r="C135" s="228" t="s">
        <v>318</v>
      </c>
      <c r="D135" s="228"/>
      <c r="E135" s="228"/>
      <c r="F135" s="228"/>
      <c r="G135" s="239"/>
      <c r="H135" s="239"/>
      <c r="I135" s="239"/>
      <c r="J135" s="49"/>
      <c r="K135" s="49"/>
      <c r="L135" s="49"/>
      <c r="M135" s="49"/>
      <c r="N135" s="49"/>
      <c r="O135" s="49"/>
      <c r="P135" s="49"/>
    </row>
    <row r="136" spans="2:17" s="1" customFormat="1">
      <c r="B136" s="49"/>
      <c r="C136" s="49"/>
      <c r="D136" s="49"/>
      <c r="E136" s="49"/>
      <c r="F136" s="49"/>
      <c r="G136" s="49"/>
      <c r="H136" s="49"/>
      <c r="I136" s="49"/>
      <c r="J136" s="49"/>
      <c r="K136" s="49"/>
      <c r="L136" s="49"/>
      <c r="M136" s="49"/>
      <c r="N136" s="49"/>
      <c r="O136" s="49"/>
      <c r="P136" s="49"/>
    </row>
    <row r="137" spans="2:17" s="159" customFormat="1" ht="58.5" customHeight="1">
      <c r="B137" s="200"/>
      <c r="C137" s="369" t="s">
        <v>319</v>
      </c>
      <c r="D137" s="369"/>
      <c r="E137" s="369"/>
      <c r="F137" s="369"/>
      <c r="G137" s="201"/>
      <c r="H137" s="201"/>
      <c r="I137" s="202"/>
      <c r="J137" s="202"/>
      <c r="K137" s="202"/>
      <c r="L137" s="202"/>
      <c r="M137" s="202"/>
      <c r="N137" s="202"/>
      <c r="O137" s="202"/>
      <c r="P137" s="202"/>
    </row>
    <row r="138" spans="2:17" s="159" customFormat="1" ht="44.25" customHeight="1">
      <c r="B138" s="200"/>
      <c r="C138" s="365" t="s">
        <v>320</v>
      </c>
      <c r="D138" s="365"/>
      <c r="E138" s="365"/>
      <c r="F138" s="365"/>
      <c r="G138" s="201"/>
      <c r="H138" s="201"/>
      <c r="I138" s="202"/>
      <c r="J138" s="202"/>
      <c r="K138" s="202"/>
      <c r="L138" s="202"/>
      <c r="M138" s="202"/>
      <c r="N138" s="202"/>
      <c r="O138" s="202"/>
      <c r="P138" s="202"/>
    </row>
    <row r="139" spans="2:17" s="159" customFormat="1" ht="144" customHeight="1">
      <c r="B139" s="200"/>
      <c r="C139" s="200"/>
      <c r="D139" s="200"/>
      <c r="E139" s="200"/>
      <c r="F139" s="200"/>
      <c r="G139" s="200"/>
      <c r="H139" s="227" t="s">
        <v>321</v>
      </c>
      <c r="I139" s="227"/>
      <c r="J139" s="227"/>
      <c r="K139" s="227"/>
      <c r="L139" s="227"/>
      <c r="M139" s="203"/>
      <c r="N139" s="200"/>
      <c r="O139" s="200"/>
      <c r="P139" s="200"/>
    </row>
    <row r="141" spans="2:17">
      <c r="Q141" s="38"/>
    </row>
    <row r="142" spans="2:17">
      <c r="Q142" s="39"/>
    </row>
    <row r="143" spans="2:17">
      <c r="Q143" s="39"/>
    </row>
    <row r="144" spans="2:17">
      <c r="Q144" s="39"/>
    </row>
  </sheetData>
  <sheetProtection algorithmName="SHA-512" hashValue="IraVe42/SCSMuuYZ8I5zQUBZGjBdszErkJEV07qHANmM0s9YVCOkf9AAi2sqZ6qVLTan0EuZBhirGD1noZZCIw==" saltValue="AjDyjMzVV/Kz/fhvcEthAA==" spinCount="100000" sheet="1" objects="1" formatCells="0" formatColumns="0" formatRows="0" insertColumns="0" insertRows="0" insertHyperlinks="0" autoFilter="0"/>
  <autoFilter ref="L17:L76" xr:uid="{1C4B8F0A-DD1F-4986-92E2-5A77B4991B2B}"/>
  <mergeCells count="223">
    <mergeCell ref="AB16:AB17"/>
    <mergeCell ref="D45:E45"/>
    <mergeCell ref="G45:K45"/>
    <mergeCell ref="G90:G92"/>
    <mergeCell ref="I90:J90"/>
    <mergeCell ref="K90:L90"/>
    <mergeCell ref="M90:N90"/>
    <mergeCell ref="I91:J91"/>
    <mergeCell ref="I88:N88"/>
    <mergeCell ref="I89:J89"/>
    <mergeCell ref="K89:L89"/>
    <mergeCell ref="M89:N89"/>
    <mergeCell ref="K91:L91"/>
    <mergeCell ref="M91:N91"/>
    <mergeCell ref="I92:J92"/>
    <mergeCell ref="K92:L92"/>
    <mergeCell ref="M92:N92"/>
    <mergeCell ref="D41:E41"/>
    <mergeCell ref="G41:K41"/>
    <mergeCell ref="D42:E42"/>
    <mergeCell ref="G42:K42"/>
    <mergeCell ref="D43:E43"/>
    <mergeCell ref="G43:K43"/>
    <mergeCell ref="D52:E52"/>
    <mergeCell ref="G52:K52"/>
    <mergeCell ref="D53:E53"/>
    <mergeCell ref="G53:K53"/>
    <mergeCell ref="D50:E50"/>
    <mergeCell ref="G50:K50"/>
    <mergeCell ref="D51:E51"/>
    <mergeCell ref="G51:K51"/>
    <mergeCell ref="D48:E48"/>
    <mergeCell ref="G48:K48"/>
    <mergeCell ref="D49:E49"/>
    <mergeCell ref="G49:K49"/>
    <mergeCell ref="D46:E46"/>
    <mergeCell ref="G46:K46"/>
    <mergeCell ref="D47:E47"/>
    <mergeCell ref="G47:K47"/>
    <mergeCell ref="D44:E44"/>
    <mergeCell ref="G44:K44"/>
    <mergeCell ref="D39:E39"/>
    <mergeCell ref="G39:K39"/>
    <mergeCell ref="D35:E35"/>
    <mergeCell ref="G35:K35"/>
    <mergeCell ref="D40:E40"/>
    <mergeCell ref="G40:K40"/>
    <mergeCell ref="D37:E37"/>
    <mergeCell ref="G37:K37"/>
    <mergeCell ref="D38:E38"/>
    <mergeCell ref="G38:K38"/>
    <mergeCell ref="G30:K30"/>
    <mergeCell ref="D31:E31"/>
    <mergeCell ref="G31:K31"/>
    <mergeCell ref="D36:E36"/>
    <mergeCell ref="G36:K36"/>
    <mergeCell ref="D33:E33"/>
    <mergeCell ref="G33:K33"/>
    <mergeCell ref="D34:E34"/>
    <mergeCell ref="G34:K34"/>
    <mergeCell ref="D32:E32"/>
    <mergeCell ref="G32:K32"/>
    <mergeCell ref="D30:E30"/>
    <mergeCell ref="Z16:Z17"/>
    <mergeCell ref="AA16:AA17"/>
    <mergeCell ref="D18:E18"/>
    <mergeCell ref="G18:K18"/>
    <mergeCell ref="S16:S17"/>
    <mergeCell ref="T16:T17"/>
    <mergeCell ref="U16:U17"/>
    <mergeCell ref="V16:V17"/>
    <mergeCell ref="W16:W17"/>
    <mergeCell ref="X16:X17"/>
    <mergeCell ref="L16:N16"/>
    <mergeCell ref="O16:O17"/>
    <mergeCell ref="P16:P17"/>
    <mergeCell ref="Y16:Y17"/>
    <mergeCell ref="B2:B3"/>
    <mergeCell ref="C2:F2"/>
    <mergeCell ref="G2:J2"/>
    <mergeCell ref="K2:M2"/>
    <mergeCell ref="N2:P2"/>
    <mergeCell ref="C3:F3"/>
    <mergeCell ref="G3:J3"/>
    <mergeCell ref="K3:M3"/>
    <mergeCell ref="N3:P3"/>
    <mergeCell ref="C5:J5"/>
    <mergeCell ref="O5:P5"/>
    <mergeCell ref="D19:E19"/>
    <mergeCell ref="G19:K19"/>
    <mergeCell ref="D20:E20"/>
    <mergeCell ref="G20:K20"/>
    <mergeCell ref="C16:E17"/>
    <mergeCell ref="F16:K17"/>
    <mergeCell ref="K5:M5"/>
    <mergeCell ref="C10:P10"/>
    <mergeCell ref="C8:P9"/>
    <mergeCell ref="C12:P15"/>
    <mergeCell ref="D21:E21"/>
    <mergeCell ref="G21:K21"/>
    <mergeCell ref="D22:E22"/>
    <mergeCell ref="G22:K22"/>
    <mergeCell ref="G25:K25"/>
    <mergeCell ref="D27:E27"/>
    <mergeCell ref="G27:K27"/>
    <mergeCell ref="D29:E29"/>
    <mergeCell ref="G29:K29"/>
    <mergeCell ref="D25:E25"/>
    <mergeCell ref="D23:E23"/>
    <mergeCell ref="G23:K23"/>
    <mergeCell ref="D24:E24"/>
    <mergeCell ref="G24:K24"/>
    <mergeCell ref="D26:E26"/>
    <mergeCell ref="G26:K26"/>
    <mergeCell ref="D28:E28"/>
    <mergeCell ref="G28:K28"/>
    <mergeCell ref="AN8:AN9"/>
    <mergeCell ref="AO8:AO9"/>
    <mergeCell ref="AP8:AP9"/>
    <mergeCell ref="AF8:AH8"/>
    <mergeCell ref="AI8:AI9"/>
    <mergeCell ref="AD8:AD9"/>
    <mergeCell ref="AJ8:AJ9"/>
    <mergeCell ref="AK8:AK9"/>
    <mergeCell ref="AL8:AL9"/>
    <mergeCell ref="AM8:AM9"/>
    <mergeCell ref="M83:P83"/>
    <mergeCell ref="C84:E84"/>
    <mergeCell ref="F84:L84"/>
    <mergeCell ref="M84:P84"/>
    <mergeCell ref="D69:E69"/>
    <mergeCell ref="G69:K69"/>
    <mergeCell ref="D71:E71"/>
    <mergeCell ref="G71:K71"/>
    <mergeCell ref="D72:E72"/>
    <mergeCell ref="G72:K72"/>
    <mergeCell ref="D73:E73"/>
    <mergeCell ref="G73:K73"/>
    <mergeCell ref="D74:E74"/>
    <mergeCell ref="G74:K74"/>
    <mergeCell ref="D70:E70"/>
    <mergeCell ref="G70:K70"/>
    <mergeCell ref="H139:L139"/>
    <mergeCell ref="C137:F137"/>
    <mergeCell ref="C131:G131"/>
    <mergeCell ref="H131:K131"/>
    <mergeCell ref="L131:P131"/>
    <mergeCell ref="D75:E75"/>
    <mergeCell ref="G75:K75"/>
    <mergeCell ref="D76:E76"/>
    <mergeCell ref="G76:K76"/>
    <mergeCell ref="C79:P79"/>
    <mergeCell ref="G88:H89"/>
    <mergeCell ref="C95:P95"/>
    <mergeCell ref="C96:P100"/>
    <mergeCell ref="G93:M93"/>
    <mergeCell ref="C78:P78"/>
    <mergeCell ref="C80:P80"/>
    <mergeCell ref="C81:E81"/>
    <mergeCell ref="F81:L81"/>
    <mergeCell ref="M81:P81"/>
    <mergeCell ref="C82:E82"/>
    <mergeCell ref="F82:L82"/>
    <mergeCell ref="M82:P82"/>
    <mergeCell ref="C83:E83"/>
    <mergeCell ref="F83:L83"/>
    <mergeCell ref="C132:F132"/>
    <mergeCell ref="G132:P132"/>
    <mergeCell ref="C134:P134"/>
    <mergeCell ref="C135:F135"/>
    <mergeCell ref="G135:I135"/>
    <mergeCell ref="C138:F138"/>
    <mergeCell ref="C110:P114"/>
    <mergeCell ref="C116:N116"/>
    <mergeCell ref="C124:P124"/>
    <mergeCell ref="C125:P125"/>
    <mergeCell ref="C126:P126"/>
    <mergeCell ref="C127:P127"/>
    <mergeCell ref="C128:P128"/>
    <mergeCell ref="C129:P129"/>
    <mergeCell ref="C130:P130"/>
    <mergeCell ref="C85:P85"/>
    <mergeCell ref="C86:P86"/>
    <mergeCell ref="C117:P117"/>
    <mergeCell ref="C118:P118"/>
    <mergeCell ref="C119:P119"/>
    <mergeCell ref="C120:P120"/>
    <mergeCell ref="C121:P121"/>
    <mergeCell ref="C122:P122"/>
    <mergeCell ref="C123:P123"/>
    <mergeCell ref="C102:P102"/>
    <mergeCell ref="C103:P107"/>
    <mergeCell ref="C109:P109"/>
    <mergeCell ref="D54:E54"/>
    <mergeCell ref="G54:K54"/>
    <mergeCell ref="D55:E55"/>
    <mergeCell ref="G55:K55"/>
    <mergeCell ref="D56:E56"/>
    <mergeCell ref="G56:K56"/>
    <mergeCell ref="D57:E57"/>
    <mergeCell ref="G57:K57"/>
    <mergeCell ref="D58:E58"/>
    <mergeCell ref="G58:K58"/>
    <mergeCell ref="D59:E59"/>
    <mergeCell ref="G59:K59"/>
    <mergeCell ref="D60:E60"/>
    <mergeCell ref="G60:K60"/>
    <mergeCell ref="D61:E61"/>
    <mergeCell ref="G61:K61"/>
    <mergeCell ref="D62:E62"/>
    <mergeCell ref="G62:K62"/>
    <mergeCell ref="D63:E63"/>
    <mergeCell ref="G63:K63"/>
    <mergeCell ref="D64:E64"/>
    <mergeCell ref="G64:K64"/>
    <mergeCell ref="D65:E65"/>
    <mergeCell ref="G65:K65"/>
    <mergeCell ref="D66:E66"/>
    <mergeCell ref="G66:K66"/>
    <mergeCell ref="D67:E67"/>
    <mergeCell ref="G67:K67"/>
    <mergeCell ref="D68:E68"/>
    <mergeCell ref="G68:K68"/>
  </mergeCells>
  <conditionalFormatting sqref="A122:A123">
    <cfRule type="cellIs" dxfId="53" priority="1" operator="equal">
      <formula>"Obs"</formula>
    </cfRule>
  </conditionalFormatting>
  <conditionalFormatting sqref="I90:I92">
    <cfRule type="cellIs" dxfId="52" priority="10" operator="equal">
      <formula>" "</formula>
    </cfRule>
  </conditionalFormatting>
  <conditionalFormatting sqref="K90:K92 M90:M92">
    <cfRule type="cellIs" dxfId="51" priority="9" operator="equal">
      <formula>" "</formula>
    </cfRule>
  </conditionalFormatting>
  <dataValidations count="7">
    <dataValidation type="date" allowBlank="1" showInputMessage="1" showErrorMessage="1" error="Insira uma data válida." sqref="O5:P5" xr:uid="{DE27547C-4589-4477-9C2B-D4157DCE41E9}">
      <formula1>36526</formula1>
      <formula2>54789</formula2>
    </dataValidation>
    <dataValidation type="decimal" allowBlank="1" showInputMessage="1" showErrorMessage="1" error="Apenas número." sqref="AE3" xr:uid="{6CA8FC3D-57D7-42EC-90B4-A879F8CB2484}">
      <formula1>0</formula1>
      <formula2>1000000000</formula2>
    </dataValidation>
    <dataValidation type="list" allowBlank="1" showInputMessage="1" showErrorMessage="1" sqref="L69:L76 M18:N76" xr:uid="{546AD5C3-965F-47C7-8013-457F6850FDF7}">
      <formula1>"X,x"</formula1>
    </dataValidation>
    <dataValidation type="list" allowBlank="1" showInputMessage="1" showErrorMessage="1" sqref="L18:L68" xr:uid="{B215663F-EA27-4CC6-92BF-E8D9631CF8BB}">
      <formula1>"ocultar"</formula1>
    </dataValidation>
    <dataValidation type="list" allowBlank="1" showInputMessage="1" showErrorMessage="1" error="Selecionar um órgão ou uma entidade da lista." sqref="G135:I135" xr:uid="{6DDC7188-A336-4A41-B863-59E85E2D8359}">
      <formula1>"CGM,SEPLAG,SEMUG,SMA,SECONSER,SMCTI,SMDC,SME,SMF,SMHRF,SECLIMA,SMU,SAE,SMDCG,SMARHS,SEMPAS,PGM,SMASES,SMC,SMAC,SMEL,SEOP,SMO,NITPREV,EMUSA,FeSaúde,FAN,FMS,NELTUR,NITTRANS,CLIN,FME,SEXEC"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65F5D9C9-0CC7-4003-8749-545E5C9D3408}">
      <formula1>"Sim"</formula1>
    </dataValidation>
    <dataValidation type="list" allowBlank="1" showInputMessage="1" showErrorMessage="1" error="Selecionar o órgão/entidade da lista. Se estiver faltando, solicitar acréscimo na lista." sqref="G135:I135" xr:uid="{1A4D80DE-C15C-480B-8E43-8008477F2A72}">
      <formula1>"CGM,SEPLAG,SEMUG,SMA,SECONSER,SMCTI,SMDC,SME,SMF,SMHRF,SECLIMA,SMU,SAE,SMDCG,SMARHS,SEMPAS,PGM,SMASES,SMC,SMAC,SMEL,SEOP,SMO,NITPREV,EMUSA,FeSaúde,FAN,FMS,NELTUR,NITTRANS,CLIN,FME,SEXEC"</formula1>
    </dataValidation>
  </dataValidations>
  <printOptions horizontalCentered="1"/>
  <pageMargins left="0.31496062992125984" right="0.31496062992125984" top="0.35433070866141736" bottom="0.35433070866141736" header="0.31496062992125984" footer="0.31496062992125984"/>
  <pageSetup paperSize="9" scale="59" fitToHeight="0" orientation="portrait" r:id="rId1"/>
  <rowBreaks count="1" manualBreakCount="1">
    <brk id="76" max="16383"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pageSetUpPr fitToPage="1"/>
  </sheetPr>
  <dimension ref="A1:AA79"/>
  <sheetViews>
    <sheetView showGridLines="0" topLeftCell="B1" zoomScaleNormal="100" zoomScaleSheetLayoutView="100" workbookViewId="0">
      <selection activeCell="AA37" sqref="AA1:AA1048576"/>
    </sheetView>
  </sheetViews>
  <sheetFormatPr defaultColWidth="9.140625" defaultRowHeight="15"/>
  <cols>
    <col min="1" max="1" width="6.85546875" style="1" hidden="1" customWidth="1"/>
    <col min="2" max="2" width="11.140625" style="1" customWidth="1"/>
    <col min="3" max="3" width="5.42578125" style="1" customWidth="1"/>
    <col min="4" max="6" width="8.28515625" style="1" customWidth="1"/>
    <col min="7" max="7" width="8.5703125" style="1" customWidth="1"/>
    <col min="8" max="11" width="11" style="1" customWidth="1"/>
    <col min="12" max="14" width="11.28515625" style="1" customWidth="1"/>
    <col min="15" max="15" width="1" style="1" customWidth="1"/>
    <col min="16" max="16" width="9.140625" style="1" customWidth="1"/>
    <col min="17" max="25" width="9.140625" style="1" hidden="1" customWidth="1"/>
    <col min="26" max="26" width="9.140625" style="1" customWidth="1"/>
    <col min="27" max="27" width="8.140625" style="1" hidden="1" customWidth="1"/>
    <col min="28" max="16384" width="9.140625" style="1"/>
  </cols>
  <sheetData>
    <row r="1" spans="1:27" ht="128.25" customHeight="1">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row>
    <row r="2" spans="1:27" s="2" customFormat="1" ht="15" customHeight="1">
      <c r="B2" s="160"/>
      <c r="C2" s="161" t="s">
        <v>1261</v>
      </c>
      <c r="D2" s="162"/>
      <c r="E2" s="162"/>
      <c r="F2" s="162"/>
      <c r="G2" s="588" t="s">
        <v>1262</v>
      </c>
      <c r="H2" s="589"/>
      <c r="I2" s="163"/>
      <c r="J2" s="162" t="s">
        <v>1263</v>
      </c>
      <c r="K2" s="162"/>
      <c r="L2" s="164"/>
      <c r="M2" s="161" t="s">
        <v>1264</v>
      </c>
      <c r="N2" s="165"/>
      <c r="O2" s="160"/>
      <c r="P2" s="160"/>
      <c r="Q2" s="160"/>
      <c r="R2" s="160"/>
      <c r="S2" s="160"/>
      <c r="T2" s="160"/>
      <c r="U2" s="160"/>
      <c r="V2" s="160"/>
      <c r="W2" s="160"/>
      <c r="X2" s="160"/>
      <c r="Y2" s="160"/>
      <c r="Z2" s="160"/>
      <c r="AA2" s="160"/>
    </row>
    <row r="3" spans="1:27" s="3" customFormat="1" ht="24" customHeight="1">
      <c r="B3" s="166"/>
      <c r="C3" s="590"/>
      <c r="D3" s="591"/>
      <c r="E3" s="591"/>
      <c r="F3" s="592"/>
      <c r="G3" s="590"/>
      <c r="H3" s="591"/>
      <c r="I3" s="592"/>
      <c r="J3" s="578"/>
      <c r="K3" s="578"/>
      <c r="L3" s="578"/>
      <c r="M3" s="577"/>
      <c r="N3" s="579"/>
      <c r="O3" s="166"/>
      <c r="P3" s="166"/>
      <c r="Q3" s="166"/>
      <c r="R3" s="166"/>
      <c r="S3" s="166"/>
      <c r="T3" s="166"/>
      <c r="U3" s="166"/>
      <c r="V3" s="166"/>
      <c r="W3" s="166"/>
      <c r="X3" s="166"/>
      <c r="Y3" s="166"/>
      <c r="Z3" s="166"/>
      <c r="AA3" s="166"/>
    </row>
    <row r="4" spans="1:27" ht="15.75" customHeight="1">
      <c r="B4" s="159"/>
      <c r="C4" s="9"/>
      <c r="D4" s="9"/>
      <c r="E4" s="9"/>
      <c r="F4" s="9"/>
      <c r="G4" s="10"/>
      <c r="H4" s="10"/>
      <c r="I4" s="10"/>
      <c r="J4" s="9"/>
      <c r="K4" s="9"/>
      <c r="L4" s="9"/>
      <c r="M4" s="9"/>
      <c r="N4" s="167"/>
      <c r="O4" s="159"/>
      <c r="P4" s="159"/>
      <c r="Q4" s="159"/>
      <c r="R4" s="159"/>
      <c r="S4" s="159"/>
      <c r="T4" s="159"/>
      <c r="U4" s="159"/>
      <c r="V4" s="159"/>
      <c r="W4" s="159"/>
      <c r="X4" s="159"/>
      <c r="Y4" s="159"/>
      <c r="Z4" s="159"/>
      <c r="AA4" s="168"/>
    </row>
    <row r="5" spans="1:27" ht="15.75" customHeight="1">
      <c r="B5" s="159"/>
      <c r="C5" s="587" t="s">
        <v>1265</v>
      </c>
      <c r="D5" s="587"/>
      <c r="E5" s="587"/>
      <c r="F5" s="587"/>
      <c r="G5" s="587"/>
      <c r="H5" s="593"/>
      <c r="I5" s="593"/>
      <c r="J5" s="593"/>
      <c r="K5" s="593"/>
      <c r="L5" s="593"/>
      <c r="M5" s="593"/>
      <c r="N5" s="593"/>
      <c r="O5" s="159"/>
      <c r="P5" s="159"/>
      <c r="Q5" s="159"/>
      <c r="R5" s="159"/>
      <c r="S5" s="159"/>
      <c r="T5" s="159"/>
      <c r="U5" s="159"/>
      <c r="V5" s="159"/>
      <c r="W5" s="159"/>
      <c r="X5" s="159"/>
      <c r="Y5" s="159"/>
      <c r="Z5" s="159"/>
      <c r="AA5" s="168"/>
    </row>
    <row r="6" spans="1:27" ht="23.25" customHeight="1">
      <c r="B6" s="159"/>
      <c r="C6" s="169"/>
      <c r="D6" s="169"/>
      <c r="E6" s="169"/>
      <c r="F6" s="169"/>
      <c r="G6" s="169"/>
      <c r="H6" s="170"/>
      <c r="I6" s="170"/>
      <c r="J6" s="170"/>
      <c r="K6" s="171"/>
      <c r="L6" s="171"/>
      <c r="M6" s="171"/>
      <c r="N6" s="171"/>
      <c r="O6" s="159"/>
      <c r="P6" s="159"/>
      <c r="Q6" s="159"/>
      <c r="R6" s="159"/>
      <c r="S6" s="159"/>
      <c r="T6" s="159"/>
      <c r="U6" s="159"/>
      <c r="V6" s="159"/>
      <c r="W6" s="159"/>
      <c r="X6" s="159"/>
      <c r="Y6" s="159"/>
      <c r="Z6" s="159"/>
      <c r="AA6" s="159"/>
    </row>
    <row r="7" spans="1:27" ht="50.25" customHeight="1">
      <c r="B7" s="159"/>
      <c r="C7" s="573" t="s">
        <v>1266</v>
      </c>
      <c r="D7" s="573"/>
      <c r="E7" s="573"/>
      <c r="F7" s="573"/>
      <c r="G7" s="573"/>
      <c r="H7" s="573"/>
      <c r="I7" s="573"/>
      <c r="J7" s="573"/>
      <c r="K7" s="573"/>
      <c r="L7" s="573"/>
      <c r="M7" s="573"/>
      <c r="N7" s="573"/>
      <c r="O7" s="159"/>
      <c r="P7" s="159"/>
      <c r="Q7" s="159"/>
      <c r="R7" s="159"/>
      <c r="S7" s="159"/>
      <c r="T7" s="159"/>
      <c r="U7" s="159"/>
      <c r="V7" s="159"/>
      <c r="W7" s="159"/>
      <c r="X7" s="159"/>
      <c r="Y7" s="159"/>
      <c r="Z7" s="159"/>
      <c r="AA7" s="159"/>
    </row>
    <row r="8" spans="1:27" ht="10.5" customHeight="1">
      <c r="B8" s="159"/>
      <c r="C8" s="169"/>
      <c r="D8" s="169"/>
      <c r="E8" s="169"/>
      <c r="F8" s="169"/>
      <c r="G8" s="169"/>
      <c r="H8" s="170"/>
      <c r="I8" s="170"/>
      <c r="J8" s="170"/>
      <c r="K8" s="171"/>
      <c r="L8" s="171"/>
      <c r="M8" s="171"/>
      <c r="N8" s="171"/>
      <c r="O8" s="159"/>
      <c r="P8" s="159"/>
      <c r="Q8" s="159"/>
      <c r="R8" s="159"/>
      <c r="S8" s="159"/>
      <c r="T8" s="159"/>
      <c r="U8" s="159"/>
      <c r="V8" s="159"/>
      <c r="W8" s="159"/>
      <c r="X8" s="159"/>
      <c r="Y8" s="159"/>
      <c r="Z8" s="159"/>
      <c r="AA8" s="159"/>
    </row>
    <row r="9" spans="1:27" ht="18" customHeight="1">
      <c r="B9" s="159"/>
      <c r="C9" s="172" t="s">
        <v>1267</v>
      </c>
      <c r="D9" s="169"/>
      <c r="E9" s="169"/>
      <c r="F9" s="169"/>
      <c r="G9" s="169"/>
      <c r="H9" s="170"/>
      <c r="I9" s="170"/>
      <c r="J9" s="170"/>
      <c r="K9" s="171"/>
      <c r="L9" s="171"/>
      <c r="M9" s="171"/>
      <c r="N9" s="171"/>
      <c r="O9" s="159"/>
      <c r="P9" s="159"/>
      <c r="Q9" s="159"/>
      <c r="R9" s="159"/>
      <c r="S9" s="159"/>
      <c r="T9" s="159"/>
      <c r="U9" s="159"/>
      <c r="V9" s="159"/>
      <c r="W9" s="159"/>
      <c r="X9" s="159"/>
      <c r="Y9" s="159"/>
      <c r="Z9" s="159"/>
      <c r="AA9" s="159"/>
    </row>
    <row r="10" spans="1:27" ht="11.25" customHeight="1">
      <c r="A10" s="2"/>
      <c r="B10" s="160"/>
      <c r="C10" s="171"/>
      <c r="D10" s="171"/>
      <c r="E10" s="171"/>
      <c r="F10" s="171"/>
      <c r="G10" s="171"/>
      <c r="H10" s="171"/>
      <c r="I10" s="171"/>
      <c r="J10" s="171"/>
      <c r="K10" s="171"/>
      <c r="L10" s="171"/>
      <c r="M10" s="171"/>
      <c r="N10" s="171"/>
      <c r="O10" s="160"/>
      <c r="P10" s="159"/>
      <c r="Q10" s="159"/>
      <c r="R10" s="159"/>
      <c r="S10" s="159"/>
      <c r="T10" s="159"/>
      <c r="U10" s="159"/>
      <c r="V10" s="159"/>
      <c r="W10" s="159"/>
      <c r="X10" s="159"/>
      <c r="Y10" s="159"/>
      <c r="Z10" s="159"/>
      <c r="AA10" s="159"/>
    </row>
    <row r="11" spans="1:27">
      <c r="A11" s="3"/>
      <c r="B11" s="166"/>
      <c r="C11" s="574" t="s">
        <v>1268</v>
      </c>
      <c r="D11" s="575"/>
      <c r="E11" s="575"/>
      <c r="F11" s="575"/>
      <c r="G11" s="575"/>
      <c r="H11" s="575"/>
      <c r="I11" s="575"/>
      <c r="J11" s="575"/>
      <c r="K11" s="575"/>
      <c r="L11" s="575"/>
      <c r="M11" s="575"/>
      <c r="N11" s="576"/>
      <c r="O11" s="166"/>
      <c r="P11" s="159"/>
      <c r="Q11" s="159"/>
      <c r="R11" s="159"/>
      <c r="S11" s="159"/>
      <c r="T11" s="159"/>
      <c r="U11" s="159"/>
      <c r="V11" s="159"/>
      <c r="W11" s="159"/>
      <c r="X11" s="159"/>
      <c r="Y11" s="159"/>
      <c r="Z11" s="159"/>
      <c r="AA11" s="159"/>
    </row>
    <row r="12" spans="1:27">
      <c r="A12" s="3"/>
      <c r="B12" s="166"/>
      <c r="C12" s="577"/>
      <c r="D12" s="578"/>
      <c r="E12" s="578"/>
      <c r="F12" s="578"/>
      <c r="G12" s="578"/>
      <c r="H12" s="578"/>
      <c r="I12" s="578"/>
      <c r="J12" s="578"/>
      <c r="K12" s="578"/>
      <c r="L12" s="578"/>
      <c r="M12" s="578"/>
      <c r="N12" s="579"/>
      <c r="O12" s="166"/>
      <c r="P12" s="159"/>
      <c r="Q12" s="159"/>
      <c r="R12" s="159"/>
      <c r="S12" s="159"/>
      <c r="T12" s="159"/>
      <c r="U12" s="159"/>
      <c r="V12" s="159"/>
      <c r="W12" s="159"/>
      <c r="X12" s="159"/>
      <c r="Y12" s="159"/>
      <c r="Z12" s="159"/>
      <c r="AA12" s="159"/>
    </row>
    <row r="13" spans="1:27">
      <c r="A13" s="3"/>
      <c r="B13" s="166"/>
      <c r="C13" s="559" t="s">
        <v>1269</v>
      </c>
      <c r="D13" s="560"/>
      <c r="E13" s="560"/>
      <c r="F13" s="560"/>
      <c r="G13" s="560"/>
      <c r="H13" s="560"/>
      <c r="I13" s="560"/>
      <c r="J13" s="560"/>
      <c r="K13" s="560"/>
      <c r="L13" s="560"/>
      <c r="M13" s="560"/>
      <c r="N13" s="561"/>
      <c r="O13" s="166"/>
      <c r="P13" s="159"/>
      <c r="Q13" s="159"/>
      <c r="R13" s="159"/>
      <c r="S13" s="159"/>
      <c r="T13" s="159"/>
      <c r="U13" s="159"/>
      <c r="V13" s="159"/>
      <c r="W13" s="159"/>
      <c r="X13" s="159"/>
      <c r="Y13" s="159"/>
      <c r="Z13" s="159"/>
      <c r="AA13" s="159"/>
    </row>
    <row r="14" spans="1:27">
      <c r="B14" s="159"/>
      <c r="C14" s="562"/>
      <c r="D14" s="563"/>
      <c r="E14" s="563"/>
      <c r="F14" s="563"/>
      <c r="G14" s="563"/>
      <c r="H14" s="563"/>
      <c r="I14" s="563"/>
      <c r="J14" s="563"/>
      <c r="K14" s="563"/>
      <c r="L14" s="563"/>
      <c r="M14" s="563"/>
      <c r="N14" s="564"/>
      <c r="O14" s="159"/>
      <c r="P14" s="159"/>
      <c r="Q14" s="159"/>
      <c r="R14" s="159"/>
      <c r="S14" s="159"/>
      <c r="T14" s="159"/>
      <c r="U14" s="159"/>
      <c r="V14" s="159"/>
      <c r="W14" s="159"/>
      <c r="X14" s="159"/>
      <c r="Y14" s="159"/>
      <c r="Z14" s="159"/>
      <c r="AA14" s="159"/>
    </row>
    <row r="15" spans="1:27">
      <c r="B15" s="159"/>
      <c r="C15" s="559" t="s">
        <v>1270</v>
      </c>
      <c r="D15" s="560"/>
      <c r="E15" s="560"/>
      <c r="F15" s="560"/>
      <c r="G15" s="560"/>
      <c r="H15" s="560"/>
      <c r="I15" s="560"/>
      <c r="J15" s="560"/>
      <c r="K15" s="560"/>
      <c r="L15" s="560"/>
      <c r="M15" s="560"/>
      <c r="N15" s="561"/>
      <c r="O15" s="159"/>
      <c r="P15" s="159"/>
      <c r="Q15" s="159"/>
      <c r="R15" s="159"/>
      <c r="S15" s="159"/>
      <c r="T15" s="159"/>
      <c r="U15" s="159"/>
      <c r="V15" s="159"/>
      <c r="W15" s="159"/>
      <c r="X15" s="159"/>
      <c r="Y15" s="159"/>
      <c r="Z15" s="159"/>
      <c r="AA15" s="159"/>
    </row>
    <row r="16" spans="1:27">
      <c r="B16" s="159"/>
      <c r="C16" s="562"/>
      <c r="D16" s="563"/>
      <c r="E16" s="563"/>
      <c r="F16" s="563"/>
      <c r="G16" s="563"/>
      <c r="H16" s="563"/>
      <c r="I16" s="563"/>
      <c r="J16" s="563"/>
      <c r="K16" s="563"/>
      <c r="L16" s="563"/>
      <c r="M16" s="563"/>
      <c r="N16" s="564"/>
      <c r="O16" s="159"/>
      <c r="P16" s="159"/>
      <c r="Q16" s="159"/>
      <c r="R16" s="159"/>
      <c r="S16" s="159"/>
      <c r="T16" s="159"/>
      <c r="U16" s="159"/>
      <c r="V16" s="159"/>
      <c r="W16" s="159"/>
      <c r="X16" s="159"/>
      <c r="Y16" s="159"/>
      <c r="Z16" s="159"/>
      <c r="AA16" s="159"/>
    </row>
    <row r="17" spans="2:27">
      <c r="B17" s="159"/>
      <c r="C17" s="559" t="s">
        <v>1271</v>
      </c>
      <c r="D17" s="560"/>
      <c r="E17" s="560"/>
      <c r="F17" s="560"/>
      <c r="G17" s="560"/>
      <c r="H17" s="560"/>
      <c r="I17" s="560"/>
      <c r="J17" s="560"/>
      <c r="K17" s="560"/>
      <c r="L17" s="560"/>
      <c r="M17" s="560"/>
      <c r="N17" s="561"/>
      <c r="O17" s="159"/>
      <c r="P17" s="159"/>
      <c r="Q17" s="159"/>
      <c r="R17" s="159"/>
      <c r="S17" s="159"/>
      <c r="T17" s="159"/>
      <c r="U17" s="159"/>
      <c r="V17" s="159"/>
      <c r="W17" s="159"/>
      <c r="X17" s="159"/>
      <c r="Y17" s="159"/>
      <c r="Z17" s="159"/>
      <c r="AA17" s="159"/>
    </row>
    <row r="18" spans="2:27">
      <c r="B18" s="159"/>
      <c r="C18" s="562"/>
      <c r="D18" s="563"/>
      <c r="E18" s="563"/>
      <c r="F18" s="563"/>
      <c r="G18" s="563"/>
      <c r="H18" s="563"/>
      <c r="I18" s="563"/>
      <c r="J18" s="563"/>
      <c r="K18" s="563"/>
      <c r="L18" s="563"/>
      <c r="M18" s="563"/>
      <c r="N18" s="564"/>
      <c r="O18" s="159"/>
      <c r="P18" s="159"/>
      <c r="Q18" s="159"/>
      <c r="R18" s="159"/>
      <c r="S18" s="159"/>
      <c r="T18" s="159"/>
      <c r="U18" s="159"/>
      <c r="V18" s="159"/>
      <c r="W18" s="159"/>
      <c r="X18" s="159"/>
      <c r="Y18" s="159"/>
      <c r="Z18" s="159"/>
      <c r="AA18" s="159"/>
    </row>
    <row r="19" spans="2:27" ht="3.75" customHeight="1">
      <c r="B19" s="159"/>
      <c r="C19" s="173"/>
      <c r="D19" s="174"/>
      <c r="E19" s="174"/>
      <c r="F19" s="174"/>
      <c r="G19" s="174"/>
      <c r="H19" s="174"/>
      <c r="I19" s="174"/>
      <c r="J19" s="174"/>
      <c r="K19" s="174"/>
      <c r="L19" s="174"/>
      <c r="M19" s="174"/>
      <c r="N19" s="175"/>
      <c r="O19" s="159"/>
      <c r="P19" s="159"/>
      <c r="Q19" s="159"/>
      <c r="R19" s="159"/>
      <c r="S19" s="159"/>
      <c r="T19" s="159"/>
      <c r="U19" s="159"/>
      <c r="V19" s="159"/>
      <c r="W19" s="159"/>
      <c r="X19" s="159"/>
      <c r="Y19" s="159"/>
      <c r="Z19" s="159"/>
      <c r="AA19" s="159"/>
    </row>
    <row r="20" spans="2:27" ht="151.5" customHeight="1">
      <c r="B20" s="159"/>
      <c r="C20" s="580" t="s">
        <v>1272</v>
      </c>
      <c r="D20" s="581"/>
      <c r="E20" s="581"/>
      <c r="F20" s="581"/>
      <c r="G20" s="581"/>
      <c r="H20" s="581"/>
      <c r="I20" s="581"/>
      <c r="J20" s="581"/>
      <c r="K20" s="581"/>
      <c r="L20" s="581"/>
      <c r="M20" s="581"/>
      <c r="N20" s="582"/>
      <c r="O20" s="159"/>
      <c r="P20" s="159"/>
      <c r="Q20" s="159"/>
      <c r="R20" s="159"/>
      <c r="S20" s="159"/>
      <c r="T20" s="159"/>
      <c r="U20" s="159"/>
      <c r="V20" s="159"/>
      <c r="W20" s="159"/>
      <c r="X20" s="159"/>
      <c r="Y20" s="159"/>
      <c r="Z20" s="159"/>
      <c r="AA20" s="159"/>
    </row>
    <row r="21" spans="2:27" ht="17.25" customHeight="1">
      <c r="B21" s="159"/>
      <c r="C21" s="559" t="s">
        <v>1273</v>
      </c>
      <c r="D21" s="560"/>
      <c r="E21" s="560"/>
      <c r="F21" s="560"/>
      <c r="G21" s="560"/>
      <c r="H21" s="560"/>
      <c r="I21" s="560"/>
      <c r="J21" s="560"/>
      <c r="K21" s="560"/>
      <c r="L21" s="560"/>
      <c r="M21" s="560"/>
      <c r="N21" s="561"/>
      <c r="O21" s="159"/>
      <c r="P21" s="159"/>
      <c r="Q21" s="159"/>
      <c r="R21" s="159"/>
      <c r="S21" s="159"/>
      <c r="T21" s="159"/>
      <c r="U21" s="159"/>
      <c r="V21" s="159"/>
      <c r="W21" s="159"/>
      <c r="X21" s="159"/>
      <c r="Y21" s="159"/>
      <c r="Z21" s="159"/>
      <c r="AA21" s="159"/>
    </row>
    <row r="22" spans="2:27" ht="17.25" customHeight="1">
      <c r="B22" s="159"/>
      <c r="C22" s="562"/>
      <c r="D22" s="563"/>
      <c r="E22" s="563"/>
      <c r="F22" s="563"/>
      <c r="G22" s="563"/>
      <c r="H22" s="563"/>
      <c r="I22" s="563"/>
      <c r="J22" s="563"/>
      <c r="K22" s="563"/>
      <c r="L22" s="563"/>
      <c r="M22" s="563"/>
      <c r="N22" s="564"/>
      <c r="O22" s="159"/>
      <c r="P22" s="159"/>
      <c r="Q22" s="159"/>
      <c r="R22" s="159"/>
      <c r="S22" s="159"/>
      <c r="T22" s="159"/>
      <c r="U22" s="159"/>
      <c r="V22" s="159"/>
      <c r="W22" s="159"/>
      <c r="X22" s="159"/>
      <c r="Y22" s="159"/>
      <c r="Z22" s="159"/>
      <c r="AA22" s="159"/>
    </row>
    <row r="23" spans="2:27" ht="17.25" customHeight="1">
      <c r="B23" s="159"/>
      <c r="C23" s="574" t="s">
        <v>1274</v>
      </c>
      <c r="D23" s="575"/>
      <c r="E23" s="575"/>
      <c r="F23" s="575"/>
      <c r="G23" s="575"/>
      <c r="H23" s="575"/>
      <c r="I23" s="575"/>
      <c r="J23" s="575"/>
      <c r="K23" s="575"/>
      <c r="L23" s="575"/>
      <c r="M23" s="575"/>
      <c r="N23" s="576"/>
      <c r="O23" s="159"/>
      <c r="P23" s="159"/>
      <c r="Q23" s="159"/>
      <c r="R23" s="159"/>
      <c r="S23" s="159"/>
      <c r="T23" s="159"/>
      <c r="U23" s="159"/>
      <c r="V23" s="159"/>
      <c r="W23" s="159"/>
      <c r="X23" s="159"/>
      <c r="Y23" s="159"/>
      <c r="Z23" s="159"/>
      <c r="AA23" s="159"/>
    </row>
    <row r="24" spans="2:27" ht="17.25" customHeight="1">
      <c r="B24" s="159"/>
      <c r="C24" s="577"/>
      <c r="D24" s="578"/>
      <c r="E24" s="578"/>
      <c r="F24" s="578"/>
      <c r="G24" s="578"/>
      <c r="H24" s="578"/>
      <c r="I24" s="578"/>
      <c r="J24" s="578"/>
      <c r="K24" s="578"/>
      <c r="L24" s="578"/>
      <c r="M24" s="578"/>
      <c r="N24" s="579"/>
      <c r="O24" s="159"/>
      <c r="P24" s="159"/>
      <c r="Q24" s="159"/>
      <c r="R24" s="159"/>
      <c r="S24" s="159"/>
      <c r="T24" s="159"/>
      <c r="U24" s="159"/>
      <c r="V24" s="159"/>
      <c r="W24" s="159"/>
      <c r="X24" s="159"/>
      <c r="Y24" s="159"/>
      <c r="Z24" s="159"/>
      <c r="AA24" s="159"/>
    </row>
    <row r="25" spans="2:27" ht="16.5" customHeight="1">
      <c r="B25" s="159"/>
      <c r="C25" s="559" t="s">
        <v>1275</v>
      </c>
      <c r="D25" s="560"/>
      <c r="E25" s="560"/>
      <c r="F25" s="560"/>
      <c r="G25" s="560"/>
      <c r="H25" s="561"/>
      <c r="I25" s="583" t="s">
        <v>1276</v>
      </c>
      <c r="J25" s="583"/>
      <c r="K25" s="583"/>
      <c r="L25" s="583"/>
      <c r="M25" s="583"/>
      <c r="N25" s="584"/>
      <c r="O25" s="159"/>
      <c r="P25" s="159"/>
      <c r="Q25" s="159"/>
      <c r="R25" s="159"/>
      <c r="S25" s="159"/>
      <c r="T25" s="159"/>
      <c r="U25" s="159"/>
      <c r="V25" s="159"/>
      <c r="W25" s="159"/>
      <c r="X25" s="159"/>
      <c r="Y25" s="159"/>
      <c r="Z25" s="159"/>
      <c r="AA25" s="159"/>
    </row>
    <row r="26" spans="2:27" ht="16.5" customHeight="1">
      <c r="B26" s="159"/>
      <c r="C26" s="562"/>
      <c r="D26" s="563"/>
      <c r="E26" s="563"/>
      <c r="F26" s="563"/>
      <c r="G26" s="563"/>
      <c r="H26" s="564"/>
      <c r="I26" s="585"/>
      <c r="J26" s="585"/>
      <c r="K26" s="585"/>
      <c r="L26" s="585"/>
      <c r="M26" s="585"/>
      <c r="N26" s="586"/>
      <c r="O26" s="159"/>
      <c r="P26" s="159"/>
      <c r="Q26" s="159"/>
      <c r="R26" s="159"/>
      <c r="S26" s="159"/>
      <c r="T26" s="159"/>
      <c r="U26" s="159"/>
      <c r="V26" s="159"/>
      <c r="W26" s="159"/>
      <c r="X26" s="159"/>
      <c r="Y26" s="159"/>
      <c r="Z26" s="159"/>
      <c r="AA26" s="159"/>
    </row>
    <row r="27" spans="2:27" ht="17.25" customHeight="1">
      <c r="B27" s="159"/>
      <c r="C27" s="559" t="s">
        <v>1277</v>
      </c>
      <c r="D27" s="560"/>
      <c r="E27" s="560"/>
      <c r="F27" s="560"/>
      <c r="G27" s="560"/>
      <c r="H27" s="560"/>
      <c r="I27" s="560"/>
      <c r="J27" s="560"/>
      <c r="K27" s="560"/>
      <c r="L27" s="560"/>
      <c r="M27" s="560"/>
      <c r="N27" s="561"/>
      <c r="O27" s="159"/>
      <c r="P27" s="159"/>
      <c r="Q27" s="159"/>
      <c r="R27" s="159"/>
      <c r="S27" s="159"/>
      <c r="T27" s="159"/>
      <c r="U27" s="159"/>
      <c r="V27" s="159"/>
      <c r="W27" s="159"/>
      <c r="X27" s="159"/>
      <c r="Y27" s="159"/>
      <c r="Z27" s="159"/>
      <c r="AA27" s="159"/>
    </row>
    <row r="28" spans="2:27" ht="17.25" customHeight="1">
      <c r="B28" s="159"/>
      <c r="C28" s="562"/>
      <c r="D28" s="563"/>
      <c r="E28" s="563"/>
      <c r="F28" s="563"/>
      <c r="G28" s="563"/>
      <c r="H28" s="563"/>
      <c r="I28" s="563"/>
      <c r="J28" s="563"/>
      <c r="K28" s="563"/>
      <c r="L28" s="563"/>
      <c r="M28" s="563"/>
      <c r="N28" s="564"/>
      <c r="O28" s="159"/>
      <c r="P28" s="159"/>
      <c r="Q28" s="159"/>
      <c r="R28" s="159"/>
      <c r="S28" s="159"/>
      <c r="T28" s="159"/>
      <c r="U28" s="159"/>
      <c r="V28" s="159"/>
      <c r="W28" s="159"/>
      <c r="X28" s="159"/>
      <c r="Y28" s="159"/>
      <c r="Z28" s="159"/>
      <c r="AA28" s="159"/>
    </row>
    <row r="29" spans="2:27" ht="17.25" customHeight="1">
      <c r="B29" s="159"/>
      <c r="C29" s="572" t="s">
        <v>1278</v>
      </c>
      <c r="D29" s="567"/>
      <c r="E29" s="567"/>
      <c r="F29" s="567"/>
      <c r="G29" s="567"/>
      <c r="H29" s="567"/>
      <c r="I29" s="567"/>
      <c r="J29" s="567"/>
      <c r="K29" s="567"/>
      <c r="L29" s="567"/>
      <c r="M29" s="567"/>
      <c r="N29" s="568"/>
      <c r="O29" s="159"/>
      <c r="P29" s="159"/>
      <c r="Q29" s="159"/>
      <c r="R29" s="159"/>
      <c r="S29" s="159"/>
      <c r="T29" s="159"/>
      <c r="U29" s="159"/>
      <c r="V29" s="159"/>
      <c r="W29" s="159"/>
      <c r="X29" s="159"/>
      <c r="Y29" s="159"/>
      <c r="Z29" s="159"/>
      <c r="AA29" s="159"/>
    </row>
    <row r="30" spans="2:27" ht="17.25" customHeight="1">
      <c r="B30" s="159"/>
      <c r="C30" s="569"/>
      <c r="D30" s="570"/>
      <c r="E30" s="570"/>
      <c r="F30" s="570"/>
      <c r="G30" s="570"/>
      <c r="H30" s="570"/>
      <c r="I30" s="570"/>
      <c r="J30" s="570"/>
      <c r="K30" s="570"/>
      <c r="L30" s="570"/>
      <c r="M30" s="570"/>
      <c r="N30" s="571"/>
      <c r="O30" s="159"/>
      <c r="P30" s="159"/>
      <c r="Q30" s="159"/>
      <c r="R30" s="159"/>
      <c r="S30" s="159"/>
      <c r="T30" s="159"/>
      <c r="U30" s="159"/>
      <c r="V30" s="159"/>
      <c r="W30" s="159"/>
      <c r="X30" s="159"/>
      <c r="Y30" s="159"/>
      <c r="Z30" s="159"/>
      <c r="AA30" s="159"/>
    </row>
    <row r="31" spans="2:27" ht="17.25" customHeight="1">
      <c r="B31" s="159"/>
      <c r="C31" s="559" t="s">
        <v>1279</v>
      </c>
      <c r="D31" s="560"/>
      <c r="E31" s="560"/>
      <c r="F31" s="560"/>
      <c r="G31" s="560"/>
      <c r="H31" s="560"/>
      <c r="I31" s="560"/>
      <c r="J31" s="560"/>
      <c r="K31" s="560"/>
      <c r="L31" s="560"/>
      <c r="M31" s="560"/>
      <c r="N31" s="561"/>
      <c r="O31" s="159"/>
      <c r="P31" s="159"/>
      <c r="Q31" s="159"/>
      <c r="R31" s="159"/>
      <c r="S31" s="159"/>
      <c r="T31" s="159"/>
      <c r="U31" s="159"/>
      <c r="V31" s="159"/>
      <c r="W31" s="159"/>
      <c r="X31" s="159"/>
      <c r="Y31" s="159"/>
      <c r="Z31" s="159"/>
      <c r="AA31" s="159"/>
    </row>
    <row r="32" spans="2:27" ht="17.25" customHeight="1">
      <c r="B32" s="159"/>
      <c r="C32" s="562"/>
      <c r="D32" s="563"/>
      <c r="E32" s="563"/>
      <c r="F32" s="563"/>
      <c r="G32" s="563"/>
      <c r="H32" s="563"/>
      <c r="I32" s="563"/>
      <c r="J32" s="563"/>
      <c r="K32" s="563"/>
      <c r="L32" s="563"/>
      <c r="M32" s="563"/>
      <c r="N32" s="564"/>
      <c r="O32" s="159"/>
      <c r="P32" s="159"/>
      <c r="Q32" s="159"/>
      <c r="R32" s="159"/>
      <c r="S32" s="159"/>
      <c r="T32" s="159"/>
      <c r="U32" s="159"/>
      <c r="V32" s="159"/>
      <c r="W32" s="159"/>
      <c r="X32" s="159"/>
      <c r="Y32" s="159"/>
      <c r="Z32" s="159"/>
      <c r="AA32" s="159"/>
    </row>
    <row r="33" spans="2:27" ht="17.25" customHeight="1">
      <c r="B33" s="159"/>
      <c r="C33" s="559" t="s">
        <v>1280</v>
      </c>
      <c r="D33" s="560"/>
      <c r="E33" s="560"/>
      <c r="F33" s="560"/>
      <c r="G33" s="560"/>
      <c r="H33" s="560"/>
      <c r="I33" s="560"/>
      <c r="J33" s="560"/>
      <c r="K33" s="560"/>
      <c r="L33" s="560"/>
      <c r="M33" s="560"/>
      <c r="N33" s="561"/>
      <c r="O33" s="159"/>
      <c r="P33" s="159"/>
      <c r="Q33" s="159"/>
      <c r="R33" s="159"/>
      <c r="S33" s="159"/>
      <c r="T33" s="159"/>
      <c r="U33" s="159"/>
      <c r="V33" s="159"/>
      <c r="W33" s="159"/>
      <c r="X33" s="159"/>
      <c r="Y33" s="159"/>
      <c r="Z33" s="159"/>
      <c r="AA33" s="159"/>
    </row>
    <row r="34" spans="2:27" ht="17.25" customHeight="1">
      <c r="B34" s="159"/>
      <c r="C34" s="562"/>
      <c r="D34" s="563"/>
      <c r="E34" s="563"/>
      <c r="F34" s="563"/>
      <c r="G34" s="563"/>
      <c r="H34" s="563"/>
      <c r="I34" s="563"/>
      <c r="J34" s="563"/>
      <c r="K34" s="563"/>
      <c r="L34" s="563"/>
      <c r="M34" s="563"/>
      <c r="N34" s="564"/>
      <c r="O34" s="159"/>
      <c r="P34" s="159"/>
      <c r="Q34" s="159"/>
      <c r="R34" s="159"/>
      <c r="S34" s="159"/>
      <c r="T34" s="159"/>
      <c r="U34" s="159"/>
      <c r="V34" s="159"/>
      <c r="W34" s="159"/>
      <c r="X34" s="159"/>
      <c r="Y34" s="159"/>
      <c r="Z34" s="159"/>
      <c r="AA34" s="159"/>
    </row>
    <row r="35" spans="2:27" ht="17.25" customHeight="1">
      <c r="B35" s="159"/>
      <c r="C35" s="559" t="s">
        <v>1281</v>
      </c>
      <c r="D35" s="560"/>
      <c r="E35" s="560"/>
      <c r="F35" s="560"/>
      <c r="G35" s="560"/>
      <c r="H35" s="560"/>
      <c r="I35" s="560"/>
      <c r="J35" s="560"/>
      <c r="K35" s="560"/>
      <c r="L35" s="560"/>
      <c r="M35" s="560"/>
      <c r="N35" s="561"/>
      <c r="O35" s="159"/>
      <c r="P35" s="159"/>
      <c r="Q35" s="159"/>
      <c r="R35" s="159"/>
      <c r="S35" s="159"/>
      <c r="T35" s="159"/>
      <c r="U35" s="159"/>
      <c r="V35" s="159"/>
      <c r="W35" s="159"/>
      <c r="X35" s="159"/>
      <c r="Y35" s="159"/>
      <c r="Z35" s="159"/>
      <c r="AA35" s="159"/>
    </row>
    <row r="36" spans="2:27" ht="17.25" customHeight="1">
      <c r="B36" s="159"/>
      <c r="C36" s="562"/>
      <c r="D36" s="563"/>
      <c r="E36" s="563"/>
      <c r="F36" s="563"/>
      <c r="G36" s="563"/>
      <c r="H36" s="563"/>
      <c r="I36" s="563"/>
      <c r="J36" s="563"/>
      <c r="K36" s="563"/>
      <c r="L36" s="563"/>
      <c r="M36" s="563"/>
      <c r="N36" s="564"/>
      <c r="O36" s="159"/>
      <c r="P36" s="159"/>
      <c r="Q36" s="159"/>
      <c r="R36" s="159"/>
      <c r="S36" s="159"/>
      <c r="T36" s="159"/>
      <c r="U36" s="159"/>
      <c r="V36" s="159"/>
      <c r="W36" s="159"/>
      <c r="X36" s="159"/>
      <c r="Y36" s="159"/>
      <c r="Z36" s="159"/>
      <c r="AA36" s="159"/>
    </row>
    <row r="37" spans="2:27" ht="17.25" customHeight="1">
      <c r="B37" s="159"/>
      <c r="C37" s="559" t="s">
        <v>1282</v>
      </c>
      <c r="D37" s="560"/>
      <c r="E37" s="560"/>
      <c r="F37" s="560"/>
      <c r="G37" s="560"/>
      <c r="H37" s="560"/>
      <c r="I37" s="560"/>
      <c r="J37" s="559" t="s">
        <v>1283</v>
      </c>
      <c r="K37" s="560"/>
      <c r="L37" s="560"/>
      <c r="M37" s="560"/>
      <c r="N37" s="561"/>
      <c r="O37" s="159"/>
      <c r="P37" s="159"/>
      <c r="Q37" s="159"/>
      <c r="R37" s="159"/>
      <c r="S37" s="159"/>
      <c r="T37" s="159"/>
      <c r="U37" s="159"/>
      <c r="V37" s="159"/>
      <c r="W37" s="159"/>
      <c r="X37" s="159"/>
      <c r="Y37" s="159"/>
      <c r="Z37" s="159"/>
      <c r="AA37" s="159"/>
    </row>
    <row r="38" spans="2:27" ht="17.25" customHeight="1">
      <c r="B38" s="159"/>
      <c r="C38" s="562"/>
      <c r="D38" s="563"/>
      <c r="E38" s="563"/>
      <c r="F38" s="563"/>
      <c r="G38" s="563"/>
      <c r="H38" s="563"/>
      <c r="I38" s="563"/>
      <c r="J38" s="562"/>
      <c r="K38" s="563"/>
      <c r="L38" s="563"/>
      <c r="M38" s="563"/>
      <c r="N38" s="564"/>
      <c r="O38" s="159"/>
      <c r="P38" s="159"/>
      <c r="Q38" s="159"/>
      <c r="R38" s="159"/>
      <c r="S38" s="159"/>
      <c r="T38" s="159"/>
      <c r="U38" s="159"/>
      <c r="V38" s="159"/>
      <c r="W38" s="159"/>
      <c r="X38" s="159"/>
      <c r="Y38" s="159"/>
      <c r="Z38" s="159"/>
      <c r="AA38" s="159"/>
    </row>
    <row r="39" spans="2:27" ht="17.25" customHeight="1">
      <c r="B39" s="159"/>
      <c r="C39" s="559" t="s">
        <v>1284</v>
      </c>
      <c r="D39" s="560"/>
      <c r="E39" s="560"/>
      <c r="F39" s="560"/>
      <c r="G39" s="560"/>
      <c r="H39" s="560"/>
      <c r="I39" s="560"/>
      <c r="J39" s="559" t="s">
        <v>1285</v>
      </c>
      <c r="K39" s="560"/>
      <c r="L39" s="560"/>
      <c r="M39" s="560"/>
      <c r="N39" s="561"/>
      <c r="O39" s="159"/>
      <c r="P39" s="159"/>
      <c r="Q39" s="159"/>
      <c r="R39" s="159"/>
      <c r="S39" s="159"/>
      <c r="T39" s="159"/>
      <c r="U39" s="159"/>
      <c r="V39" s="159"/>
      <c r="W39" s="159"/>
      <c r="X39" s="159"/>
      <c r="Y39" s="159"/>
      <c r="Z39" s="159"/>
      <c r="AA39" s="159"/>
    </row>
    <row r="40" spans="2:27" ht="17.25" customHeight="1">
      <c r="B40" s="159"/>
      <c r="C40" s="562"/>
      <c r="D40" s="563"/>
      <c r="E40" s="563"/>
      <c r="F40" s="563"/>
      <c r="G40" s="563"/>
      <c r="H40" s="563"/>
      <c r="I40" s="563"/>
      <c r="J40" s="562"/>
      <c r="K40" s="563"/>
      <c r="L40" s="563"/>
      <c r="M40" s="563"/>
      <c r="N40" s="564"/>
      <c r="O40" s="159"/>
      <c r="P40" s="159"/>
      <c r="Q40" s="159"/>
      <c r="R40" s="159"/>
      <c r="S40" s="159"/>
      <c r="T40" s="159"/>
      <c r="U40" s="159"/>
      <c r="V40" s="159"/>
      <c r="W40" s="159"/>
      <c r="X40" s="159"/>
      <c r="Y40" s="159"/>
      <c r="Z40" s="159"/>
      <c r="AA40" s="159"/>
    </row>
    <row r="41" spans="2:27">
      <c r="B41" s="176"/>
      <c r="C41" s="171"/>
      <c r="D41" s="171"/>
      <c r="E41" s="171"/>
      <c r="F41" s="171"/>
      <c r="G41" s="171"/>
      <c r="H41" s="171"/>
      <c r="I41" s="171"/>
      <c r="J41" s="171"/>
      <c r="K41" s="171"/>
      <c r="L41" s="171"/>
      <c r="M41" s="171"/>
      <c r="N41" s="171"/>
      <c r="O41" s="159"/>
      <c r="P41" s="159"/>
      <c r="Q41" s="159"/>
      <c r="R41" s="159"/>
      <c r="S41" s="159"/>
      <c r="T41" s="159"/>
      <c r="U41" s="159"/>
      <c r="V41" s="159"/>
      <c r="W41" s="159"/>
      <c r="X41" s="159"/>
      <c r="Y41" s="159"/>
      <c r="Z41" s="159"/>
      <c r="AA41" s="159"/>
    </row>
    <row r="42" spans="2:27" ht="16.5">
      <c r="B42" s="176"/>
      <c r="C42" s="565" t="s">
        <v>1286</v>
      </c>
      <c r="D42" s="565"/>
      <c r="E42" s="565"/>
      <c r="F42" s="565"/>
      <c r="G42" s="565"/>
      <c r="H42" s="565"/>
      <c r="I42" s="565"/>
      <c r="J42" s="565"/>
      <c r="K42" s="565"/>
      <c r="L42" s="565"/>
      <c r="M42" s="565"/>
      <c r="N42" s="565"/>
      <c r="O42" s="159"/>
      <c r="P42" s="159"/>
      <c r="Q42" s="159"/>
      <c r="R42" s="159"/>
      <c r="S42" s="159"/>
      <c r="T42" s="159"/>
      <c r="U42" s="159"/>
      <c r="V42" s="159"/>
      <c r="W42" s="159"/>
      <c r="X42" s="159"/>
      <c r="Y42" s="159"/>
      <c r="Z42" s="159"/>
      <c r="AA42" s="159"/>
    </row>
    <row r="43" spans="2:27" ht="27.75" customHeight="1">
      <c r="B43" s="176"/>
      <c r="C43" s="171"/>
      <c r="D43" s="171"/>
      <c r="E43" s="171"/>
      <c r="F43" s="171"/>
      <c r="G43" s="171"/>
      <c r="H43" s="171"/>
      <c r="I43" s="171"/>
      <c r="J43" s="171"/>
      <c r="K43" s="171"/>
      <c r="L43" s="171"/>
      <c r="M43" s="171"/>
      <c r="N43" s="171"/>
      <c r="O43" s="159"/>
      <c r="P43" s="159"/>
      <c r="Q43" s="159"/>
      <c r="R43" s="159"/>
      <c r="S43" s="159"/>
      <c r="T43" s="159"/>
      <c r="U43" s="159"/>
      <c r="V43" s="159"/>
      <c r="W43" s="159"/>
      <c r="X43" s="159"/>
      <c r="Y43" s="159"/>
      <c r="Z43" s="159"/>
      <c r="AA43" s="159"/>
    </row>
    <row r="44" spans="2:27" ht="12.75" customHeight="1">
      <c r="B44" s="176"/>
      <c r="C44" s="566" t="s">
        <v>1287</v>
      </c>
      <c r="D44" s="567"/>
      <c r="E44" s="567"/>
      <c r="F44" s="568"/>
      <c r="G44" s="566" t="s">
        <v>1288</v>
      </c>
      <c r="H44" s="567"/>
      <c r="I44" s="567"/>
      <c r="J44" s="567"/>
      <c r="K44" s="568"/>
      <c r="L44" s="567" t="s">
        <v>1289</v>
      </c>
      <c r="M44" s="567"/>
      <c r="N44" s="568"/>
      <c r="O44" s="159"/>
      <c r="P44" s="159"/>
      <c r="Q44" s="159"/>
      <c r="R44" s="159"/>
      <c r="S44" s="159"/>
      <c r="T44" s="159"/>
      <c r="U44" s="159"/>
      <c r="V44" s="159"/>
      <c r="W44" s="159"/>
      <c r="X44" s="159"/>
      <c r="Y44" s="159"/>
      <c r="Z44" s="159"/>
      <c r="AA44" s="159"/>
    </row>
    <row r="45" spans="2:27" ht="12.75" customHeight="1">
      <c r="B45" s="176"/>
      <c r="C45" s="569"/>
      <c r="D45" s="570"/>
      <c r="E45" s="570"/>
      <c r="F45" s="571"/>
      <c r="G45" s="569"/>
      <c r="H45" s="570"/>
      <c r="I45" s="570"/>
      <c r="J45" s="570"/>
      <c r="K45" s="571"/>
      <c r="L45" s="570"/>
      <c r="M45" s="570"/>
      <c r="N45" s="571"/>
      <c r="O45" s="159"/>
      <c r="P45" s="159"/>
      <c r="Q45" s="159"/>
      <c r="R45" s="159"/>
      <c r="S45" s="159"/>
      <c r="T45" s="159"/>
      <c r="U45" s="159"/>
      <c r="V45" s="159"/>
      <c r="W45" s="159"/>
      <c r="X45" s="159"/>
      <c r="Y45" s="159"/>
      <c r="Z45" s="159"/>
      <c r="AA45" s="159"/>
    </row>
    <row r="46" spans="2:27" ht="25.5" customHeight="1">
      <c r="B46" s="176"/>
      <c r="C46" s="556" t="s">
        <v>1290</v>
      </c>
      <c r="D46" s="557"/>
      <c r="E46" s="557"/>
      <c r="F46" s="557"/>
      <c r="G46" s="557"/>
      <c r="H46" s="557"/>
      <c r="I46" s="557"/>
      <c r="J46" s="557"/>
      <c r="K46" s="557"/>
      <c r="L46" s="557"/>
      <c r="M46" s="557"/>
      <c r="N46" s="558"/>
      <c r="O46" s="159"/>
      <c r="P46" s="159"/>
      <c r="Q46" s="159"/>
      <c r="R46" s="159"/>
      <c r="S46" s="159"/>
      <c r="T46" s="159"/>
      <c r="U46" s="159"/>
      <c r="V46" s="159"/>
      <c r="W46" s="159"/>
      <c r="X46" s="159"/>
      <c r="Y46" s="159"/>
      <c r="Z46" s="159"/>
      <c r="AA46" s="159"/>
    </row>
    <row r="47" spans="2:27" ht="25.5" customHeight="1">
      <c r="B47" s="176"/>
      <c r="C47" s="556" t="s">
        <v>1291</v>
      </c>
      <c r="D47" s="557"/>
      <c r="E47" s="557"/>
      <c r="F47" s="557"/>
      <c r="G47" s="557"/>
      <c r="H47" s="557"/>
      <c r="I47" s="557"/>
      <c r="J47" s="557"/>
      <c r="K47" s="557"/>
      <c r="L47" s="557"/>
      <c r="M47" s="557"/>
      <c r="N47" s="558"/>
      <c r="O47" s="159"/>
      <c r="P47" s="159"/>
      <c r="Q47" s="159"/>
      <c r="R47" s="159"/>
      <c r="S47" s="159"/>
      <c r="T47" s="159"/>
      <c r="U47" s="159"/>
      <c r="V47" s="159"/>
      <c r="W47" s="159"/>
      <c r="X47" s="159"/>
      <c r="Y47" s="159"/>
      <c r="Z47" s="159"/>
      <c r="AA47" s="159"/>
    </row>
    <row r="48" spans="2:27" ht="35.25" customHeight="1">
      <c r="B48" s="176"/>
      <c r="C48" s="171"/>
      <c r="D48" s="171"/>
      <c r="E48" s="171"/>
      <c r="F48" s="171"/>
      <c r="G48" s="171"/>
      <c r="H48" s="171"/>
      <c r="I48" s="171"/>
      <c r="J48" s="171"/>
      <c r="K48" s="171"/>
      <c r="L48" s="171"/>
      <c r="M48" s="171"/>
      <c r="N48" s="171"/>
      <c r="O48" s="159"/>
      <c r="P48" s="159"/>
      <c r="Q48" s="159"/>
      <c r="R48" s="159"/>
      <c r="S48" s="159"/>
      <c r="T48" s="159"/>
      <c r="U48" s="159"/>
      <c r="V48" s="159"/>
      <c r="W48" s="159"/>
      <c r="X48" s="159"/>
      <c r="Y48" s="159"/>
      <c r="Z48" s="159"/>
      <c r="AA48" s="159"/>
    </row>
    <row r="49" spans="2:27" ht="26.25" customHeight="1">
      <c r="B49" s="176"/>
      <c r="C49" s="171"/>
      <c r="D49" s="171"/>
      <c r="E49" s="171"/>
      <c r="F49" s="171"/>
      <c r="G49" s="171"/>
      <c r="H49" s="171"/>
      <c r="I49" s="171"/>
      <c r="J49" s="171"/>
      <c r="K49" s="171"/>
      <c r="L49" s="171"/>
      <c r="M49" s="171"/>
      <c r="N49" s="171"/>
      <c r="O49" s="159"/>
      <c r="P49" s="159"/>
      <c r="Q49" s="159"/>
      <c r="R49" s="159"/>
      <c r="S49" s="159"/>
      <c r="T49" s="159"/>
      <c r="U49" s="159"/>
      <c r="V49" s="159"/>
      <c r="W49" s="159"/>
      <c r="X49" s="159"/>
      <c r="Y49" s="159"/>
      <c r="Z49" s="159"/>
      <c r="AA49" s="159"/>
    </row>
    <row r="50" spans="2:27" ht="26.25" customHeight="1">
      <c r="B50" s="176"/>
      <c r="C50" s="171"/>
      <c r="D50" s="177"/>
      <c r="E50" s="177"/>
      <c r="F50" s="177"/>
      <c r="G50" s="177"/>
      <c r="H50" s="177"/>
      <c r="I50" s="171"/>
      <c r="J50" s="177"/>
      <c r="K50" s="177"/>
      <c r="L50" s="177"/>
      <c r="M50" s="177"/>
      <c r="N50" s="177"/>
      <c r="O50" s="159"/>
      <c r="P50" s="159"/>
      <c r="Q50" s="159"/>
      <c r="R50" s="159"/>
      <c r="S50" s="159"/>
      <c r="T50" s="159"/>
      <c r="U50" s="159"/>
      <c r="V50" s="159"/>
      <c r="W50" s="159"/>
      <c r="X50" s="159"/>
      <c r="Y50" s="159"/>
      <c r="Z50" s="159"/>
      <c r="AA50" s="159">
        <f>12.75+12.75</f>
        <v>25.5</v>
      </c>
    </row>
    <row r="51" spans="2:27" ht="2.25" customHeight="1">
      <c r="B51" s="176"/>
      <c r="C51" s="171"/>
      <c r="D51" s="171"/>
      <c r="E51" s="171"/>
      <c r="F51" s="171"/>
      <c r="G51" s="171"/>
      <c r="H51" s="171"/>
      <c r="I51" s="171"/>
      <c r="J51" s="171"/>
      <c r="K51" s="171"/>
      <c r="L51" s="171"/>
      <c r="M51" s="171"/>
      <c r="N51" s="171"/>
      <c r="O51" s="159"/>
      <c r="P51" s="159"/>
      <c r="Q51" s="159"/>
      <c r="R51" s="159"/>
      <c r="S51" s="159"/>
      <c r="T51" s="159"/>
      <c r="U51" s="159"/>
      <c r="V51" s="159"/>
      <c r="W51" s="159"/>
      <c r="X51" s="159"/>
      <c r="Y51" s="159"/>
      <c r="Z51" s="159"/>
      <c r="AA51" s="159"/>
    </row>
    <row r="52" spans="2:27">
      <c r="B52" s="176"/>
      <c r="C52" s="171"/>
      <c r="D52" s="554" t="s">
        <v>1292</v>
      </c>
      <c r="E52" s="554"/>
      <c r="F52" s="554"/>
      <c r="G52" s="554"/>
      <c r="H52" s="554"/>
      <c r="I52" s="171"/>
      <c r="J52" s="554" t="s">
        <v>1293</v>
      </c>
      <c r="K52" s="554"/>
      <c r="L52" s="554"/>
      <c r="M52" s="554"/>
      <c r="N52" s="554"/>
      <c r="O52" s="159"/>
      <c r="P52" s="159"/>
      <c r="Q52" s="159"/>
      <c r="R52" s="159"/>
      <c r="S52" s="159"/>
      <c r="T52" s="159"/>
      <c r="U52" s="159"/>
      <c r="V52" s="159"/>
      <c r="W52" s="159"/>
      <c r="X52" s="159"/>
      <c r="Y52" s="159"/>
      <c r="Z52" s="159"/>
      <c r="AA52" s="159"/>
    </row>
    <row r="53" spans="2:27" ht="12.75" customHeight="1">
      <c r="B53" s="176"/>
      <c r="C53" s="171"/>
      <c r="D53" s="553" t="s">
        <v>1294</v>
      </c>
      <c r="E53" s="553"/>
      <c r="F53" s="553"/>
      <c r="G53" s="553"/>
      <c r="H53" s="553"/>
      <c r="I53" s="171"/>
      <c r="J53" s="553" t="s">
        <v>1295</v>
      </c>
      <c r="K53" s="553"/>
      <c r="L53" s="553"/>
      <c r="M53" s="553"/>
      <c r="N53" s="553"/>
      <c r="O53" s="159"/>
      <c r="P53" s="159"/>
      <c r="Q53" s="159"/>
      <c r="R53" s="159"/>
      <c r="S53" s="159"/>
      <c r="T53" s="159"/>
      <c r="U53" s="159"/>
      <c r="V53" s="159"/>
      <c r="W53" s="159"/>
      <c r="X53" s="159"/>
      <c r="Y53" s="159"/>
      <c r="Z53" s="159"/>
      <c r="AA53" s="159"/>
    </row>
    <row r="54" spans="2:27">
      <c r="B54" s="176"/>
      <c r="C54" s="171"/>
      <c r="D54" s="553"/>
      <c r="E54" s="553"/>
      <c r="F54" s="553"/>
      <c r="G54" s="553"/>
      <c r="H54" s="553"/>
      <c r="I54" s="171"/>
      <c r="J54" s="553"/>
      <c r="K54" s="553"/>
      <c r="L54" s="553"/>
      <c r="M54" s="553"/>
      <c r="N54" s="553"/>
      <c r="O54" s="159"/>
      <c r="P54" s="159"/>
      <c r="Q54" s="159"/>
      <c r="R54" s="159"/>
      <c r="S54" s="159"/>
      <c r="T54" s="159"/>
      <c r="U54" s="159"/>
      <c r="V54" s="159"/>
      <c r="W54" s="159"/>
      <c r="X54" s="159"/>
      <c r="Y54" s="159"/>
      <c r="Z54" s="159"/>
      <c r="AA54" s="159"/>
    </row>
    <row r="55" spans="2:27">
      <c r="B55" s="176"/>
      <c r="C55" s="171"/>
      <c r="D55" s="554" t="s">
        <v>1296</v>
      </c>
      <c r="E55" s="554"/>
      <c r="F55" s="554"/>
      <c r="G55" s="554"/>
      <c r="H55" s="554"/>
      <c r="I55" s="171"/>
      <c r="J55" s="554"/>
      <c r="K55" s="554"/>
      <c r="L55" s="554"/>
      <c r="M55" s="554"/>
      <c r="N55" s="554"/>
      <c r="O55" s="159"/>
      <c r="P55" s="159"/>
      <c r="Q55" s="159"/>
      <c r="R55" s="159"/>
      <c r="S55" s="159"/>
      <c r="T55" s="159"/>
      <c r="U55" s="159"/>
      <c r="V55" s="159"/>
      <c r="W55" s="159"/>
      <c r="X55" s="159"/>
      <c r="Y55" s="159"/>
      <c r="Z55" s="159"/>
      <c r="AA55" s="159"/>
    </row>
    <row r="56" spans="2:27" ht="35.25" customHeight="1">
      <c r="B56" s="176"/>
      <c r="C56" s="171"/>
      <c r="D56" s="178"/>
      <c r="E56" s="178"/>
      <c r="F56" s="178"/>
      <c r="G56" s="178"/>
      <c r="H56" s="178"/>
      <c r="I56" s="171"/>
      <c r="J56" s="178"/>
      <c r="K56" s="178"/>
      <c r="L56" s="178"/>
      <c r="M56" s="178"/>
      <c r="N56" s="178"/>
      <c r="O56" s="159"/>
      <c r="P56" s="159"/>
      <c r="Q56" s="159"/>
      <c r="R56" s="159"/>
      <c r="S56" s="159"/>
      <c r="T56" s="159"/>
      <c r="U56" s="159"/>
      <c r="V56" s="159"/>
      <c r="W56" s="159"/>
      <c r="X56" s="159"/>
      <c r="Y56" s="159"/>
      <c r="Z56" s="159"/>
      <c r="AA56" s="159"/>
    </row>
    <row r="57" spans="2:27" ht="29.25" customHeight="1">
      <c r="B57" s="176"/>
      <c r="C57" s="171"/>
      <c r="D57" s="177"/>
      <c r="E57" s="177"/>
      <c r="F57" s="177"/>
      <c r="G57" s="177"/>
      <c r="H57" s="177"/>
      <c r="I57" s="171"/>
      <c r="J57" s="177"/>
      <c r="K57" s="177"/>
      <c r="L57" s="177"/>
      <c r="M57" s="177"/>
      <c r="N57" s="177"/>
      <c r="O57" s="159"/>
      <c r="P57" s="159"/>
      <c r="Q57" s="159"/>
      <c r="R57" s="159"/>
      <c r="S57" s="159"/>
      <c r="T57" s="159"/>
      <c r="U57" s="159"/>
      <c r="V57" s="159"/>
      <c r="W57" s="159"/>
      <c r="X57" s="159"/>
      <c r="Y57" s="159"/>
      <c r="Z57" s="159"/>
      <c r="AA57" s="159"/>
    </row>
    <row r="58" spans="2:27" ht="35.25" hidden="1" customHeight="1">
      <c r="B58" s="176"/>
      <c r="C58" s="171"/>
      <c r="D58" s="177"/>
      <c r="E58" s="177"/>
      <c r="F58" s="177"/>
      <c r="G58" s="177"/>
      <c r="H58" s="177"/>
      <c r="I58" s="171"/>
      <c r="J58" s="177"/>
      <c r="K58" s="177"/>
      <c r="L58" s="177"/>
      <c r="M58" s="177"/>
      <c r="N58" s="177"/>
      <c r="O58" s="159"/>
      <c r="P58" s="159"/>
      <c r="Q58" s="159"/>
      <c r="R58" s="159"/>
      <c r="S58" s="159"/>
      <c r="T58" s="159"/>
      <c r="U58" s="159"/>
      <c r="V58" s="159"/>
      <c r="W58" s="159"/>
      <c r="X58" s="159"/>
      <c r="Y58" s="159"/>
      <c r="Z58" s="159"/>
      <c r="AA58" s="159"/>
    </row>
    <row r="59" spans="2:27" ht="2.25" customHeight="1">
      <c r="B59" s="176"/>
      <c r="C59" s="171"/>
      <c r="D59" s="171"/>
      <c r="E59" s="171"/>
      <c r="F59" s="171"/>
      <c r="G59" s="171"/>
      <c r="H59" s="171"/>
      <c r="I59" s="171"/>
      <c r="J59" s="171"/>
      <c r="K59" s="171"/>
      <c r="L59" s="171"/>
      <c r="M59" s="171"/>
      <c r="N59" s="171"/>
      <c r="O59" s="159"/>
      <c r="P59" s="159"/>
      <c r="Q59" s="159"/>
      <c r="R59" s="159"/>
      <c r="S59" s="159"/>
      <c r="T59" s="159"/>
      <c r="U59" s="159"/>
      <c r="V59" s="159"/>
      <c r="W59" s="159"/>
      <c r="X59" s="159"/>
      <c r="Y59" s="159"/>
      <c r="Z59" s="159"/>
      <c r="AA59" s="159"/>
    </row>
    <row r="60" spans="2:27">
      <c r="B60" s="176"/>
      <c r="C60" s="171"/>
      <c r="D60" s="554" t="s">
        <v>1297</v>
      </c>
      <c r="E60" s="554"/>
      <c r="F60" s="554"/>
      <c r="G60" s="554"/>
      <c r="H60" s="554"/>
      <c r="I60" s="171"/>
      <c r="J60" s="554" t="s">
        <v>1298</v>
      </c>
      <c r="K60" s="554"/>
      <c r="L60" s="554"/>
      <c r="M60" s="554"/>
      <c r="N60" s="554"/>
      <c r="O60" s="159"/>
      <c r="P60" s="159"/>
      <c r="Q60" s="159"/>
      <c r="R60" s="159"/>
      <c r="S60" s="159"/>
      <c r="T60" s="159"/>
      <c r="U60" s="159"/>
      <c r="V60" s="159"/>
      <c r="W60" s="159"/>
      <c r="X60" s="159"/>
      <c r="Y60" s="159"/>
      <c r="Z60" s="159"/>
      <c r="AA60" s="159"/>
    </row>
    <row r="61" spans="2:27">
      <c r="B61" s="176"/>
      <c r="C61" s="171"/>
      <c r="D61" s="553" t="s">
        <v>1299</v>
      </c>
      <c r="E61" s="553"/>
      <c r="F61" s="553"/>
      <c r="G61" s="553"/>
      <c r="H61" s="553"/>
      <c r="I61" s="171"/>
      <c r="J61" s="553" t="s">
        <v>1300</v>
      </c>
      <c r="K61" s="553"/>
      <c r="L61" s="553"/>
      <c r="M61" s="553"/>
      <c r="N61" s="553"/>
      <c r="O61" s="159"/>
      <c r="P61" s="159"/>
      <c r="Q61" s="159"/>
      <c r="R61" s="159"/>
      <c r="S61" s="159"/>
      <c r="T61" s="159"/>
      <c r="U61" s="159"/>
      <c r="V61" s="159"/>
      <c r="W61" s="159"/>
      <c r="X61" s="159"/>
      <c r="Y61" s="159"/>
      <c r="Z61" s="159"/>
      <c r="AA61" s="159"/>
    </row>
    <row r="62" spans="2:27" ht="63.75" customHeight="1">
      <c r="B62" s="176"/>
      <c r="C62" s="171"/>
      <c r="D62" s="171"/>
      <c r="E62" s="171"/>
      <c r="F62" s="171"/>
      <c r="G62" s="171"/>
      <c r="H62" s="171"/>
      <c r="I62" s="171"/>
      <c r="J62" s="171"/>
      <c r="K62" s="171"/>
      <c r="L62" s="171"/>
      <c r="M62" s="171"/>
      <c r="N62" s="171"/>
      <c r="O62" s="159"/>
      <c r="P62" s="159"/>
      <c r="Q62" s="159"/>
      <c r="R62" s="159"/>
      <c r="S62" s="159"/>
      <c r="T62" s="159"/>
      <c r="U62" s="159"/>
      <c r="V62" s="159"/>
      <c r="W62" s="159"/>
      <c r="X62" s="159"/>
      <c r="Y62" s="159"/>
      <c r="Z62" s="159"/>
      <c r="AA62" s="159"/>
    </row>
    <row r="63" spans="2:27" ht="16.5" customHeight="1">
      <c r="B63" s="176"/>
      <c r="C63" s="555" t="s">
        <v>1301</v>
      </c>
      <c r="D63" s="555"/>
      <c r="E63" s="555"/>
      <c r="F63" s="555"/>
      <c r="G63" s="555"/>
      <c r="H63" s="555"/>
      <c r="I63" s="555"/>
      <c r="J63" s="555"/>
      <c r="K63" s="169"/>
      <c r="L63" s="169"/>
      <c r="M63" s="169"/>
      <c r="N63" s="169"/>
      <c r="O63" s="159"/>
      <c r="P63" s="159"/>
      <c r="Q63" s="159"/>
      <c r="R63" s="159"/>
      <c r="S63" s="159"/>
      <c r="T63" s="159"/>
      <c r="U63" s="159"/>
      <c r="V63" s="159"/>
      <c r="W63" s="159"/>
      <c r="X63" s="159"/>
      <c r="Y63" s="159"/>
      <c r="Z63" s="159"/>
      <c r="AA63" s="159"/>
    </row>
    <row r="64" spans="2:27" ht="11.25" customHeight="1">
      <c r="B64" s="176"/>
      <c r="C64" s="169"/>
      <c r="D64" s="169"/>
      <c r="E64" s="169"/>
      <c r="F64" s="169"/>
      <c r="G64" s="169"/>
      <c r="H64" s="169"/>
      <c r="I64" s="169"/>
      <c r="J64" s="169"/>
      <c r="K64" s="169"/>
      <c r="L64" s="169"/>
      <c r="M64" s="169"/>
      <c r="N64" s="169"/>
      <c r="O64" s="159"/>
      <c r="P64" s="159"/>
      <c r="Q64" s="159"/>
      <c r="R64" s="159"/>
      <c r="S64" s="159"/>
      <c r="T64" s="159"/>
      <c r="U64" s="159"/>
      <c r="V64" s="159"/>
      <c r="W64" s="159"/>
      <c r="X64" s="159"/>
      <c r="Y64" s="159"/>
      <c r="Z64" s="159"/>
      <c r="AA64" s="159"/>
    </row>
    <row r="65" spans="2:27" ht="16.5">
      <c r="B65" s="176"/>
      <c r="C65" s="594" t="s">
        <v>1302</v>
      </c>
      <c r="D65" s="593"/>
      <c r="E65" s="593"/>
      <c r="F65" s="593"/>
      <c r="G65" s="593"/>
      <c r="H65" s="169"/>
      <c r="I65" s="169"/>
      <c r="J65" s="169"/>
      <c r="K65" s="169"/>
      <c r="L65" s="169"/>
      <c r="M65" s="169"/>
      <c r="N65" s="169"/>
      <c r="O65" s="159"/>
      <c r="P65" s="159"/>
      <c r="Q65" s="159"/>
      <c r="R65" s="159"/>
      <c r="S65" s="159"/>
      <c r="T65" s="159"/>
      <c r="U65" s="159"/>
      <c r="V65" s="159"/>
      <c r="W65" s="159"/>
      <c r="X65" s="159"/>
      <c r="Y65" s="159"/>
      <c r="Z65" s="159"/>
      <c r="AA65" s="159"/>
    </row>
    <row r="66" spans="2:27" ht="6" customHeight="1">
      <c r="B66" s="176"/>
      <c r="C66" s="593"/>
      <c r="D66" s="593"/>
      <c r="E66" s="593"/>
      <c r="F66" s="593"/>
      <c r="G66" s="593"/>
      <c r="H66" s="169"/>
      <c r="I66" s="169"/>
      <c r="J66" s="169"/>
      <c r="K66" s="169"/>
      <c r="L66" s="169"/>
      <c r="M66" s="169"/>
      <c r="N66" s="169"/>
      <c r="O66" s="159"/>
      <c r="P66" s="159"/>
      <c r="Q66" s="159"/>
      <c r="R66" s="159"/>
      <c r="S66" s="159"/>
      <c r="T66" s="159"/>
      <c r="U66" s="159"/>
      <c r="V66" s="159"/>
      <c r="W66" s="159"/>
      <c r="X66" s="159"/>
      <c r="Y66" s="159"/>
      <c r="Z66" s="159"/>
      <c r="AA66" s="159"/>
    </row>
    <row r="67" spans="2:27" ht="16.5">
      <c r="B67" s="176"/>
      <c r="C67" s="550" t="s">
        <v>1303</v>
      </c>
      <c r="D67" s="550"/>
      <c r="E67" s="550"/>
      <c r="F67" s="550"/>
      <c r="G67" s="550"/>
      <c r="H67" s="550"/>
      <c r="I67" s="550"/>
      <c r="J67" s="550"/>
      <c r="K67" s="550"/>
      <c r="L67" s="550"/>
      <c r="M67" s="550"/>
      <c r="N67" s="550"/>
      <c r="O67" s="159"/>
      <c r="P67" s="159"/>
      <c r="Q67" s="159"/>
      <c r="R67" s="159"/>
      <c r="S67" s="159"/>
      <c r="T67" s="159"/>
      <c r="U67" s="159"/>
      <c r="V67" s="159"/>
      <c r="W67" s="159"/>
      <c r="X67" s="159"/>
      <c r="Y67" s="159"/>
      <c r="Z67" s="159"/>
      <c r="AA67" s="159"/>
    </row>
    <row r="68" spans="2:27" ht="5.25" customHeight="1">
      <c r="B68" s="176"/>
      <c r="C68" s="169"/>
      <c r="D68" s="169"/>
      <c r="E68" s="169"/>
      <c r="F68" s="169"/>
      <c r="G68" s="169"/>
      <c r="H68" s="169"/>
      <c r="I68" s="169"/>
      <c r="J68" s="169"/>
      <c r="K68" s="169"/>
      <c r="L68" s="169"/>
      <c r="M68" s="169"/>
      <c r="N68" s="169"/>
      <c r="O68" s="159"/>
      <c r="P68" s="159"/>
      <c r="Q68" s="159"/>
      <c r="R68" s="159"/>
      <c r="S68" s="159"/>
      <c r="T68" s="159"/>
      <c r="U68" s="159"/>
      <c r="V68" s="159"/>
      <c r="W68" s="159"/>
      <c r="X68" s="159"/>
      <c r="Y68" s="159"/>
      <c r="Z68" s="159"/>
      <c r="AA68" s="159"/>
    </row>
    <row r="69" spans="2:27" ht="32.25" customHeight="1">
      <c r="B69" s="176"/>
      <c r="C69" s="551" t="s">
        <v>1304</v>
      </c>
      <c r="D69" s="551"/>
      <c r="E69" s="551"/>
      <c r="F69" s="551"/>
      <c r="G69" s="551"/>
      <c r="H69" s="551"/>
      <c r="I69" s="551"/>
      <c r="J69" s="551"/>
      <c r="K69" s="551"/>
      <c r="L69" s="551"/>
      <c r="M69" s="551"/>
      <c r="N69" s="551"/>
      <c r="O69" s="159"/>
      <c r="P69" s="159"/>
      <c r="Q69" s="159"/>
      <c r="R69" s="159"/>
      <c r="S69" s="159"/>
      <c r="T69" s="159"/>
      <c r="U69" s="159"/>
      <c r="V69" s="159"/>
      <c r="W69" s="159"/>
      <c r="X69" s="159"/>
      <c r="Y69" s="159"/>
      <c r="Z69" s="159"/>
      <c r="AA69" s="159"/>
    </row>
    <row r="70" spans="2:27" ht="22.5" customHeight="1">
      <c r="B70" s="176"/>
      <c r="C70" s="171"/>
      <c r="D70" s="171"/>
      <c r="E70" s="171"/>
      <c r="F70" s="171"/>
      <c r="G70" s="171"/>
      <c r="H70" s="171"/>
      <c r="I70" s="171"/>
      <c r="J70" s="171"/>
      <c r="K70" s="171"/>
      <c r="L70" s="171"/>
      <c r="M70" s="171"/>
      <c r="N70" s="171"/>
      <c r="O70" s="159"/>
      <c r="P70" s="159"/>
      <c r="Q70" s="159"/>
      <c r="R70" s="159"/>
      <c r="S70" s="159"/>
      <c r="T70" s="159"/>
      <c r="U70" s="159"/>
      <c r="V70" s="159"/>
      <c r="W70" s="159"/>
      <c r="X70" s="159"/>
      <c r="Y70" s="159"/>
      <c r="Z70" s="159"/>
      <c r="AA70" s="159"/>
    </row>
    <row r="71" spans="2:27" ht="27.75" customHeight="1">
      <c r="B71" s="176"/>
      <c r="C71" s="171"/>
      <c r="D71" s="171"/>
      <c r="E71" s="171"/>
      <c r="F71" s="171"/>
      <c r="G71" s="171"/>
      <c r="H71" s="171"/>
      <c r="I71" s="171"/>
      <c r="J71" s="171"/>
      <c r="K71" s="171"/>
      <c r="L71" s="171"/>
      <c r="M71" s="171"/>
      <c r="N71" s="171"/>
      <c r="O71" s="159"/>
      <c r="P71" s="159"/>
      <c r="Q71" s="159"/>
      <c r="R71" s="159"/>
      <c r="S71" s="159"/>
      <c r="T71" s="159"/>
      <c r="U71" s="159"/>
      <c r="V71" s="159"/>
      <c r="W71" s="159"/>
      <c r="X71" s="159"/>
      <c r="Y71" s="159"/>
      <c r="Z71" s="159"/>
      <c r="AA71" s="159"/>
    </row>
    <row r="72" spans="2:27" ht="27.75" customHeight="1">
      <c r="B72" s="176"/>
      <c r="C72" s="171"/>
      <c r="D72" s="171"/>
      <c r="E72" s="171"/>
      <c r="F72" s="171"/>
      <c r="G72" s="171"/>
      <c r="H72" s="177"/>
      <c r="I72" s="177"/>
      <c r="J72" s="177"/>
      <c r="K72" s="177"/>
      <c r="L72" s="171"/>
      <c r="M72" s="171"/>
      <c r="N72" s="171"/>
      <c r="O72" s="159"/>
      <c r="P72" s="159"/>
      <c r="Q72" s="159"/>
      <c r="R72" s="159"/>
      <c r="S72" s="159"/>
      <c r="T72" s="159"/>
      <c r="U72" s="159"/>
      <c r="V72" s="159"/>
      <c r="W72" s="159"/>
      <c r="X72" s="159"/>
      <c r="Y72" s="159"/>
      <c r="Z72" s="159"/>
      <c r="AA72" s="159"/>
    </row>
    <row r="73" spans="2:27" ht="3.75" customHeight="1">
      <c r="B73" s="176"/>
      <c r="C73" s="171"/>
      <c r="D73" s="171"/>
      <c r="E73" s="171"/>
      <c r="F73" s="171"/>
      <c r="G73" s="171"/>
      <c r="H73" s="171"/>
      <c r="I73" s="171"/>
      <c r="J73" s="171"/>
      <c r="K73" s="171"/>
      <c r="L73" s="171"/>
      <c r="M73" s="171"/>
      <c r="N73" s="171"/>
      <c r="O73" s="159"/>
      <c r="P73" s="159"/>
      <c r="Q73" s="159"/>
      <c r="R73" s="159"/>
      <c r="S73" s="159"/>
      <c r="T73" s="159"/>
      <c r="U73" s="159"/>
      <c r="V73" s="159"/>
      <c r="W73" s="159"/>
      <c r="X73" s="159"/>
      <c r="Y73" s="159"/>
      <c r="Z73" s="159"/>
      <c r="AA73" s="159"/>
    </row>
    <row r="74" spans="2:27">
      <c r="B74" s="176"/>
      <c r="C74" s="171"/>
      <c r="D74" s="171"/>
      <c r="E74" s="171"/>
      <c r="F74" s="171"/>
      <c r="G74" s="171"/>
      <c r="H74" s="552" t="s">
        <v>1292</v>
      </c>
      <c r="I74" s="552"/>
      <c r="J74" s="552"/>
      <c r="K74" s="552"/>
      <c r="L74" s="171"/>
      <c r="M74" s="171"/>
      <c r="N74" s="171"/>
      <c r="O74" s="159"/>
      <c r="P74" s="159"/>
      <c r="Q74" s="159"/>
      <c r="R74" s="159"/>
      <c r="S74" s="159"/>
      <c r="T74" s="159"/>
      <c r="U74" s="159"/>
      <c r="V74" s="159"/>
      <c r="W74" s="159"/>
      <c r="X74" s="159"/>
      <c r="Y74" s="159"/>
      <c r="Z74" s="159"/>
      <c r="AA74" s="159"/>
    </row>
    <row r="75" spans="2:27" ht="12.75" customHeight="1">
      <c r="B75" s="176"/>
      <c r="C75" s="171"/>
      <c r="D75" s="171"/>
      <c r="E75" s="171"/>
      <c r="F75" s="171"/>
      <c r="G75" s="171"/>
      <c r="H75" s="553" t="s">
        <v>1294</v>
      </c>
      <c r="I75" s="553"/>
      <c r="J75" s="553"/>
      <c r="K75" s="553"/>
      <c r="L75" s="171"/>
      <c r="M75" s="171"/>
      <c r="N75" s="171"/>
      <c r="O75" s="159"/>
      <c r="P75" s="159"/>
      <c r="Q75" s="159"/>
      <c r="R75" s="159"/>
      <c r="S75" s="159"/>
      <c r="T75" s="159"/>
      <c r="U75" s="159"/>
      <c r="V75" s="159"/>
      <c r="W75" s="159"/>
      <c r="X75" s="159"/>
      <c r="Y75" s="159"/>
      <c r="Z75" s="159"/>
      <c r="AA75" s="159"/>
    </row>
    <row r="76" spans="2:27">
      <c r="B76" s="176"/>
      <c r="C76" s="171"/>
      <c r="D76" s="171"/>
      <c r="E76" s="171"/>
      <c r="F76" s="171"/>
      <c r="G76" s="171"/>
      <c r="H76" s="553"/>
      <c r="I76" s="553"/>
      <c r="J76" s="553"/>
      <c r="K76" s="553"/>
      <c r="L76" s="171"/>
      <c r="M76" s="171"/>
      <c r="N76" s="171"/>
      <c r="O76" s="159"/>
      <c r="P76" s="159"/>
      <c r="Q76" s="159"/>
      <c r="R76" s="159"/>
      <c r="S76" s="159"/>
      <c r="T76" s="159"/>
      <c r="U76" s="159"/>
      <c r="V76" s="159"/>
      <c r="W76" s="159"/>
      <c r="X76" s="159"/>
      <c r="Y76" s="159"/>
      <c r="Z76" s="159"/>
      <c r="AA76" s="159"/>
    </row>
    <row r="77" spans="2:27">
      <c r="B77" s="176"/>
      <c r="C77" s="171"/>
      <c r="D77" s="171"/>
      <c r="E77" s="171"/>
      <c r="F77" s="171"/>
      <c r="G77" s="171"/>
      <c r="H77" s="554" t="s">
        <v>1296</v>
      </c>
      <c r="I77" s="554"/>
      <c r="J77" s="554"/>
      <c r="K77" s="554"/>
      <c r="L77" s="171"/>
      <c r="M77" s="171"/>
      <c r="N77" s="171"/>
      <c r="O77" s="159"/>
      <c r="P77" s="159"/>
      <c r="Q77" s="159"/>
      <c r="R77" s="159"/>
      <c r="S77" s="159"/>
      <c r="T77" s="159"/>
      <c r="U77" s="159"/>
      <c r="V77" s="159"/>
      <c r="W77" s="159"/>
      <c r="X77" s="159"/>
      <c r="Y77" s="159"/>
      <c r="Z77" s="159"/>
      <c r="AA77" s="159"/>
    </row>
    <row r="78" spans="2:27">
      <c r="C78" s="8"/>
      <c r="D78" s="8"/>
      <c r="E78" s="8"/>
      <c r="F78" s="8"/>
      <c r="G78" s="8"/>
      <c r="H78" s="8"/>
      <c r="I78" s="8"/>
      <c r="J78" s="8"/>
      <c r="K78" s="8"/>
      <c r="L78" s="8"/>
      <c r="M78" s="8"/>
      <c r="N78" s="8"/>
    </row>
    <row r="79" spans="2:27">
      <c r="C79" s="8"/>
      <c r="D79" s="8"/>
      <c r="E79" s="8"/>
      <c r="F79" s="8"/>
      <c r="G79" s="8"/>
      <c r="H79" s="8"/>
      <c r="I79" s="8"/>
      <c r="J79" s="8"/>
      <c r="K79" s="8"/>
      <c r="L79" s="8"/>
      <c r="M79" s="8"/>
      <c r="N79" s="8"/>
    </row>
  </sheetData>
  <sheetProtection algorithmName="SHA-512" hashValue="dnm1lmZJnnntjCZHhBS0vfESJfa6AMAfdjbG7AtMmhiypEx2T6llMrqGZaR3xU9gYGxHaaqE5MbxYpg2rnlrxQ==" saltValue="2xphFivbpiNmLFzhV4OWgQ==" spinCount="100000" sheet="1" objects="1" formatCells="0" formatColumns="0" formatRows="0" insertColumns="0" insertRows="0" insertHyperlinks="0" autoFilter="0"/>
  <mergeCells count="48">
    <mergeCell ref="C5:N5"/>
    <mergeCell ref="G2:H2"/>
    <mergeCell ref="C3:F3"/>
    <mergeCell ref="G3:I3"/>
    <mergeCell ref="J3:L3"/>
    <mergeCell ref="M3:N3"/>
    <mergeCell ref="C29:N30"/>
    <mergeCell ref="C7:N7"/>
    <mergeCell ref="C11:N12"/>
    <mergeCell ref="C13:N14"/>
    <mergeCell ref="C15:N16"/>
    <mergeCell ref="C17:N18"/>
    <mergeCell ref="C20:N20"/>
    <mergeCell ref="C21:N22"/>
    <mergeCell ref="C23:N24"/>
    <mergeCell ref="C25:H26"/>
    <mergeCell ref="I25:N26"/>
    <mergeCell ref="C27:N28"/>
    <mergeCell ref="C47:N47"/>
    <mergeCell ref="C31:N32"/>
    <mergeCell ref="C33:N34"/>
    <mergeCell ref="C35:N36"/>
    <mergeCell ref="C37:I38"/>
    <mergeCell ref="J37:N38"/>
    <mergeCell ref="C39:I40"/>
    <mergeCell ref="J39:N40"/>
    <mergeCell ref="C42:N42"/>
    <mergeCell ref="C44:F45"/>
    <mergeCell ref="G44:K45"/>
    <mergeCell ref="L44:N45"/>
    <mergeCell ref="C46:N46"/>
    <mergeCell ref="C65:G66"/>
    <mergeCell ref="D52:H52"/>
    <mergeCell ref="J52:N52"/>
    <mergeCell ref="D53:H54"/>
    <mergeCell ref="J53:N54"/>
    <mergeCell ref="D55:H55"/>
    <mergeCell ref="J55:N55"/>
    <mergeCell ref="D60:H60"/>
    <mergeCell ref="J60:N60"/>
    <mergeCell ref="D61:H61"/>
    <mergeCell ref="J61:N61"/>
    <mergeCell ref="C63:J63"/>
    <mergeCell ref="C67:N67"/>
    <mergeCell ref="C69:N69"/>
    <mergeCell ref="H74:K74"/>
    <mergeCell ref="H75:K76"/>
    <mergeCell ref="H77:K77"/>
  </mergeCells>
  <printOptions horizontalCentered="1"/>
  <pageMargins left="0.98425196850393704" right="0.23622047244094491" top="0.35433070866141736" bottom="0.35433070866141736" header="0.31496062992125984" footer="0.31496062992125984"/>
  <pageSetup paperSize="9" scale="76" fitToHeight="0" orientation="portrait" r:id="rId1"/>
  <rowBreaks count="1" manualBreakCount="1">
    <brk id="40" min="2" max="14"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pageSetUpPr fitToPage="1"/>
  </sheetPr>
  <dimension ref="A1:AQ124"/>
  <sheetViews>
    <sheetView showGridLines="0" zoomScale="60" zoomScaleNormal="60" zoomScaleSheetLayoutView="40" workbookViewId="0"/>
  </sheetViews>
  <sheetFormatPr defaultColWidth="9.140625" defaultRowHeight="23.25"/>
  <cols>
    <col min="1" max="2" width="7.7109375" style="4" customWidth="1"/>
    <col min="3" max="3" width="5.5703125" style="4" customWidth="1"/>
    <col min="4" max="4" width="9" style="83" customWidth="1"/>
    <col min="5" max="5" width="8.42578125" style="83" customWidth="1"/>
    <col min="6" max="6" width="12.7109375" style="83" customWidth="1"/>
    <col min="7" max="7" width="10" style="83" customWidth="1"/>
    <col min="8" max="12" width="12.7109375" style="83" customWidth="1"/>
    <col min="13" max="13" width="10.42578125" style="83" customWidth="1"/>
    <col min="14" max="14" width="12.7109375" style="83" customWidth="1"/>
    <col min="15" max="15" width="10" style="83" customWidth="1"/>
    <col min="16" max="16" width="12.28515625" style="83" customWidth="1"/>
    <col min="17" max="17" width="9.85546875" style="83" customWidth="1"/>
    <col min="18" max="18" width="5.5703125" style="4" customWidth="1"/>
    <col min="19" max="19" width="4.85546875" style="4" customWidth="1"/>
    <col min="20" max="28" width="3.85546875" style="4" hidden="1" customWidth="1"/>
    <col min="29" max="29" width="12.85546875" style="4" hidden="1" customWidth="1"/>
    <col min="30" max="30" width="9.140625" style="4" customWidth="1"/>
    <col min="31" max="31" width="20.5703125" style="4" customWidth="1"/>
    <col min="32" max="32" width="25" style="4" customWidth="1"/>
    <col min="33" max="33" width="21.140625" style="4" customWidth="1"/>
    <col min="34" max="34" width="14" style="4" customWidth="1"/>
    <col min="35" max="16384" width="9.140625" style="4"/>
  </cols>
  <sheetData>
    <row r="1" spans="1:43" ht="90.75" customHeight="1" thickBot="1">
      <c r="AE1" s="197" t="s">
        <v>0</v>
      </c>
      <c r="AF1" s="182"/>
      <c r="AI1" s="34"/>
      <c r="AJ1" s="34"/>
    </row>
    <row r="2" spans="1:43" s="18" customFormat="1" ht="27.75" customHeight="1" thickBot="1">
      <c r="A2" s="434" t="s">
        <v>1</v>
      </c>
      <c r="B2" s="22"/>
      <c r="D2" s="304" t="s">
        <v>2</v>
      </c>
      <c r="E2" s="305"/>
      <c r="F2" s="305"/>
      <c r="G2" s="306"/>
      <c r="H2" s="304" t="s">
        <v>3</v>
      </c>
      <c r="I2" s="305"/>
      <c r="J2" s="305"/>
      <c r="K2" s="306"/>
      <c r="L2" s="304" t="s">
        <v>4</v>
      </c>
      <c r="M2" s="305"/>
      <c r="N2" s="306"/>
      <c r="O2" s="304" t="s">
        <v>5</v>
      </c>
      <c r="P2" s="305"/>
      <c r="Q2" s="306"/>
      <c r="AE2" s="149" t="s">
        <v>6</v>
      </c>
      <c r="AF2" s="145" t="s">
        <v>7</v>
      </c>
      <c r="AI2" s="2"/>
      <c r="AJ2" s="2"/>
      <c r="AK2" s="2"/>
      <c r="AL2" s="2"/>
      <c r="AM2" s="2"/>
      <c r="AN2" s="2"/>
      <c r="AO2" s="2"/>
      <c r="AP2" s="2"/>
      <c r="AQ2" s="2"/>
    </row>
    <row r="3" spans="1:43" s="5" customFormat="1" ht="21.75" customHeight="1">
      <c r="A3" s="434"/>
      <c r="B3" s="22"/>
      <c r="D3" s="297"/>
      <c r="E3" s="298"/>
      <c r="F3" s="298"/>
      <c r="G3" s="299"/>
      <c r="H3" s="300"/>
      <c r="I3" s="301"/>
      <c r="J3" s="301"/>
      <c r="K3" s="302"/>
      <c r="L3" s="303"/>
      <c r="M3" s="303"/>
      <c r="N3" s="303"/>
      <c r="O3" s="319"/>
      <c r="P3" s="303"/>
      <c r="Q3" s="320"/>
      <c r="AE3" s="146"/>
      <c r="AF3" s="181"/>
      <c r="AI3" s="3"/>
      <c r="AJ3" s="3"/>
      <c r="AK3" s="3"/>
      <c r="AL3" s="3"/>
      <c r="AM3" s="3"/>
      <c r="AN3" s="3"/>
      <c r="AO3" s="3"/>
      <c r="AP3" s="3"/>
      <c r="AQ3" s="3"/>
    </row>
    <row r="4" spans="1:43" s="5" customFormat="1" ht="10.5" customHeight="1">
      <c r="C4" s="19"/>
      <c r="D4" s="52"/>
      <c r="E4" s="52"/>
      <c r="F4" s="52"/>
      <c r="G4" s="52"/>
      <c r="H4" s="52"/>
      <c r="I4" s="52"/>
      <c r="J4" s="52"/>
      <c r="K4" s="52"/>
      <c r="L4" s="52"/>
      <c r="M4" s="52"/>
      <c r="N4" s="52"/>
      <c r="O4" s="52"/>
      <c r="P4" s="52"/>
      <c r="Q4" s="52"/>
      <c r="R4" s="19"/>
      <c r="AE4" s="3"/>
      <c r="AF4" s="3"/>
      <c r="AG4" s="3"/>
      <c r="AH4" s="3"/>
      <c r="AI4" s="3"/>
      <c r="AJ4" s="3"/>
      <c r="AK4" s="3"/>
      <c r="AL4" s="3"/>
      <c r="AM4" s="3"/>
      <c r="AN4" s="3"/>
      <c r="AO4" s="3"/>
      <c r="AP4" s="3"/>
      <c r="AQ4" s="3"/>
    </row>
    <row r="5" spans="1:43" s="6" customFormat="1" ht="69.75" customHeight="1">
      <c r="C5" s="20"/>
      <c r="D5" s="395" t="s">
        <v>9</v>
      </c>
      <c r="E5" s="395"/>
      <c r="F5" s="395"/>
      <c r="G5" s="395"/>
      <c r="H5" s="395"/>
      <c r="I5" s="395"/>
      <c r="J5" s="395"/>
      <c r="K5" s="395"/>
      <c r="L5" s="321"/>
      <c r="M5" s="321"/>
      <c r="N5" s="321"/>
      <c r="O5" s="54" t="s">
        <v>10</v>
      </c>
      <c r="P5" s="317"/>
      <c r="Q5" s="318"/>
      <c r="R5" s="20"/>
      <c r="AE5" s="13"/>
      <c r="AF5" s="13"/>
      <c r="AG5" s="13"/>
      <c r="AH5" s="13"/>
      <c r="AI5" s="13"/>
      <c r="AJ5" s="13"/>
      <c r="AK5" s="13"/>
      <c r="AL5" s="13"/>
      <c r="AM5" s="13"/>
      <c r="AN5" s="13"/>
      <c r="AO5" s="13"/>
      <c r="AP5" s="13"/>
      <c r="AQ5" s="13"/>
    </row>
    <row r="6" spans="1:43" s="5" customFormat="1" ht="10.5" customHeight="1">
      <c r="A6" s="4"/>
      <c r="B6" s="4"/>
      <c r="C6" s="21"/>
      <c r="D6" s="52"/>
      <c r="E6" s="52"/>
      <c r="F6" s="52"/>
      <c r="G6" s="52"/>
      <c r="H6" s="56"/>
      <c r="I6" s="56"/>
      <c r="J6" s="56"/>
      <c r="K6" s="56"/>
      <c r="L6" s="56"/>
      <c r="M6" s="56"/>
      <c r="N6" s="56"/>
      <c r="O6" s="56"/>
      <c r="P6" s="55"/>
      <c r="Q6" s="55"/>
      <c r="R6" s="21"/>
      <c r="AE6" s="3"/>
      <c r="AF6" s="3"/>
      <c r="AG6" s="3"/>
      <c r="AH6" s="3"/>
      <c r="AI6" s="3"/>
      <c r="AJ6" s="3"/>
      <c r="AK6" s="3"/>
      <c r="AL6" s="3"/>
      <c r="AM6" s="3"/>
      <c r="AN6" s="3"/>
      <c r="AO6" s="3"/>
      <c r="AP6" s="3"/>
      <c r="AQ6" s="3"/>
    </row>
    <row r="7" spans="1:43" s="5" customFormat="1" ht="26.25" customHeight="1" thickBot="1">
      <c r="C7" s="21"/>
      <c r="D7" s="328" t="s">
        <v>11</v>
      </c>
      <c r="E7" s="329"/>
      <c r="F7" s="329"/>
      <c r="G7" s="329"/>
      <c r="H7" s="329"/>
      <c r="I7" s="329"/>
      <c r="J7" s="329"/>
      <c r="K7" s="329"/>
      <c r="L7" s="329"/>
      <c r="M7" s="329"/>
      <c r="N7" s="329"/>
      <c r="O7" s="329"/>
      <c r="P7" s="329"/>
      <c r="Q7" s="330"/>
      <c r="R7" s="21"/>
      <c r="S7" s="21"/>
      <c r="AE7" s="3"/>
      <c r="AF7" s="13"/>
      <c r="AG7" s="2" t="s">
        <v>12</v>
      </c>
      <c r="AH7" s="2"/>
      <c r="AI7" s="2"/>
      <c r="AJ7" s="3"/>
      <c r="AK7" s="3"/>
      <c r="AL7" s="3"/>
      <c r="AM7" s="3"/>
      <c r="AN7" s="3"/>
      <c r="AO7" s="3"/>
      <c r="AP7" s="3"/>
      <c r="AQ7" s="3"/>
    </row>
    <row r="8" spans="1:43" s="5" customFormat="1" ht="82.5" customHeight="1">
      <c r="C8" s="21"/>
      <c r="D8" s="311"/>
      <c r="E8" s="312"/>
      <c r="F8" s="312"/>
      <c r="G8" s="312"/>
      <c r="H8" s="312"/>
      <c r="I8" s="312"/>
      <c r="J8" s="312"/>
      <c r="K8" s="312"/>
      <c r="L8" s="312"/>
      <c r="M8" s="312"/>
      <c r="N8" s="312"/>
      <c r="O8" s="312"/>
      <c r="P8" s="312"/>
      <c r="Q8" s="313"/>
      <c r="R8" s="21"/>
      <c r="S8" s="21"/>
      <c r="AE8" s="386" t="s">
        <v>2</v>
      </c>
      <c r="AF8" s="13"/>
      <c r="AG8" s="385" t="s">
        <v>13</v>
      </c>
      <c r="AH8" s="381"/>
      <c r="AI8" s="381"/>
      <c r="AJ8" s="381" t="s">
        <v>14</v>
      </c>
      <c r="AK8" s="388" t="s">
        <v>7</v>
      </c>
      <c r="AL8" s="388" t="s">
        <v>15</v>
      </c>
      <c r="AM8" s="388" t="s">
        <v>16</v>
      </c>
      <c r="AN8" s="381" t="s">
        <v>17</v>
      </c>
      <c r="AO8" s="381" t="s">
        <v>18</v>
      </c>
      <c r="AP8" s="381" t="s">
        <v>19</v>
      </c>
      <c r="AQ8" s="383" t="s">
        <v>8</v>
      </c>
    </row>
    <row r="9" spans="1:43" s="5" customFormat="1" ht="55.5" customHeight="1" thickBot="1">
      <c r="C9" s="21"/>
      <c r="D9" s="314"/>
      <c r="E9" s="315"/>
      <c r="F9" s="315"/>
      <c r="G9" s="315"/>
      <c r="H9" s="315"/>
      <c r="I9" s="315"/>
      <c r="J9" s="315"/>
      <c r="K9" s="315"/>
      <c r="L9" s="315"/>
      <c r="M9" s="315"/>
      <c r="N9" s="315"/>
      <c r="O9" s="315"/>
      <c r="P9" s="315"/>
      <c r="Q9" s="316"/>
      <c r="R9" s="21"/>
      <c r="S9" s="21"/>
      <c r="AE9" s="387"/>
      <c r="AF9" s="13"/>
      <c r="AG9" s="147" t="s">
        <v>20</v>
      </c>
      <c r="AH9" s="158" t="s">
        <v>21</v>
      </c>
      <c r="AI9" s="158" t="s">
        <v>22</v>
      </c>
      <c r="AJ9" s="382"/>
      <c r="AK9" s="389"/>
      <c r="AL9" s="389"/>
      <c r="AM9" s="389"/>
      <c r="AN9" s="382"/>
      <c r="AO9" s="382"/>
      <c r="AP9" s="382"/>
      <c r="AQ9" s="384"/>
    </row>
    <row r="10" spans="1:43" s="3" customFormat="1" ht="43.5" customHeight="1">
      <c r="D10" s="292" t="s">
        <v>24</v>
      </c>
      <c r="E10" s="292"/>
      <c r="F10" s="292"/>
      <c r="G10" s="292"/>
      <c r="H10" s="292"/>
      <c r="I10" s="292"/>
      <c r="J10" s="292"/>
      <c r="K10" s="292"/>
      <c r="L10" s="292"/>
      <c r="M10" s="292"/>
      <c r="N10" s="292"/>
      <c r="O10" s="292"/>
      <c r="P10" s="292"/>
      <c r="Q10" s="292"/>
      <c r="R10" s="47"/>
      <c r="S10" s="15"/>
      <c r="T10" s="15"/>
      <c r="AE10" s="151" t="str">
        <f>IF(D3="","",D3)</f>
        <v/>
      </c>
      <c r="AF10" s="13"/>
      <c r="AG10" s="151" t="str">
        <f>IF(L5="","",L5)</f>
        <v/>
      </c>
      <c r="AH10" s="151" t="str">
        <f>IF(P5="","",YEAR(P5))</f>
        <v/>
      </c>
      <c r="AI10" s="151" t="str">
        <f>IF(AE3="Sim","NT de Retorno","")</f>
        <v/>
      </c>
      <c r="AJ10" s="151" t="str">
        <f>IF(G119="","",G119)</f>
        <v/>
      </c>
      <c r="AK10" s="152" t="str">
        <f>IF(AF3="","",AF3)</f>
        <v/>
      </c>
      <c r="AL10" s="152"/>
      <c r="AM10" s="152"/>
      <c r="AN10" s="152" t="str">
        <f>_xlfn.CONCAT(AC18:AC59)</f>
        <v/>
      </c>
      <c r="AO10" s="153" t="str">
        <f>IF(D8="","",D8)</f>
        <v/>
      </c>
      <c r="AP10" s="151" t="s">
        <v>396</v>
      </c>
      <c r="AQ10" s="151"/>
    </row>
    <row r="11" spans="1:43" s="5" customFormat="1" ht="11.25" customHeight="1" thickBot="1">
      <c r="C11" s="21"/>
      <c r="D11" s="57"/>
      <c r="E11" s="57"/>
      <c r="F11" s="57"/>
      <c r="G11" s="58"/>
      <c r="H11" s="58"/>
      <c r="I11" s="58"/>
      <c r="J11" s="58"/>
      <c r="K11" s="58"/>
      <c r="L11" s="58"/>
      <c r="M11" s="58"/>
      <c r="N11" s="58"/>
      <c r="O11" s="58"/>
      <c r="P11" s="58"/>
      <c r="Q11" s="58"/>
      <c r="R11" s="21"/>
      <c r="S11" s="21"/>
      <c r="AF11" s="13"/>
    </row>
    <row r="12" spans="1:43" s="5" customFormat="1" ht="16.5" customHeight="1" thickTop="1">
      <c r="A12" s="18"/>
      <c r="B12" s="18"/>
      <c r="C12" s="21"/>
      <c r="D12" s="438" t="s">
        <v>397</v>
      </c>
      <c r="E12" s="438"/>
      <c r="F12" s="438"/>
      <c r="G12" s="438"/>
      <c r="H12" s="438"/>
      <c r="I12" s="438"/>
      <c r="J12" s="438"/>
      <c r="K12" s="438"/>
      <c r="L12" s="438"/>
      <c r="M12" s="438"/>
      <c r="N12" s="438"/>
      <c r="O12" s="438"/>
      <c r="P12" s="438"/>
      <c r="Q12" s="438"/>
      <c r="R12" s="21"/>
      <c r="AF12" s="13"/>
    </row>
    <row r="13" spans="1:43" s="5" customFormat="1" ht="16.5" customHeight="1">
      <c r="A13" s="18"/>
      <c r="B13" s="18"/>
      <c r="C13" s="21"/>
      <c r="D13" s="439"/>
      <c r="E13" s="439"/>
      <c r="F13" s="439"/>
      <c r="G13" s="439"/>
      <c r="H13" s="439"/>
      <c r="I13" s="439"/>
      <c r="J13" s="439"/>
      <c r="K13" s="439"/>
      <c r="L13" s="439"/>
      <c r="M13" s="439"/>
      <c r="N13" s="439"/>
      <c r="O13" s="439"/>
      <c r="P13" s="439"/>
      <c r="Q13" s="439"/>
      <c r="R13" s="21"/>
    </row>
    <row r="14" spans="1:43" ht="16.5" customHeight="1">
      <c r="D14" s="439"/>
      <c r="E14" s="439"/>
      <c r="F14" s="439"/>
      <c r="G14" s="439"/>
      <c r="H14" s="439"/>
      <c r="I14" s="439"/>
      <c r="J14" s="439"/>
      <c r="K14" s="439"/>
      <c r="L14" s="439"/>
      <c r="M14" s="439"/>
      <c r="N14" s="439"/>
      <c r="O14" s="439"/>
      <c r="P14" s="439"/>
      <c r="Q14" s="439"/>
    </row>
    <row r="15" spans="1:43" ht="6" customHeight="1" thickBot="1">
      <c r="D15" s="96"/>
      <c r="E15" s="96"/>
      <c r="F15" s="96"/>
      <c r="G15" s="96"/>
      <c r="H15" s="96"/>
      <c r="I15" s="96"/>
      <c r="J15" s="96"/>
      <c r="K15" s="96"/>
      <c r="L15" s="96"/>
      <c r="M15" s="96"/>
      <c r="N15" s="96"/>
      <c r="O15" s="96"/>
      <c r="P15" s="96"/>
      <c r="Q15" s="97"/>
    </row>
    <row r="16" spans="1:43" ht="18.75" customHeight="1">
      <c r="D16" s="442" t="s">
        <v>26</v>
      </c>
      <c r="E16" s="443"/>
      <c r="F16" s="444"/>
      <c r="G16" s="445" t="s">
        <v>324</v>
      </c>
      <c r="H16" s="446"/>
      <c r="I16" s="446"/>
      <c r="J16" s="446"/>
      <c r="K16" s="446"/>
      <c r="L16" s="447"/>
      <c r="M16" s="448" t="s">
        <v>28</v>
      </c>
      <c r="N16" s="449"/>
      <c r="O16" s="450"/>
      <c r="P16" s="451" t="s">
        <v>29</v>
      </c>
      <c r="Q16" s="451" t="s">
        <v>30</v>
      </c>
      <c r="T16" s="440" t="s">
        <v>31</v>
      </c>
      <c r="U16" s="440" t="s">
        <v>32</v>
      </c>
      <c r="V16" s="440" t="s">
        <v>33</v>
      </c>
      <c r="W16" s="440" t="s">
        <v>34</v>
      </c>
      <c r="X16" s="440" t="s">
        <v>35</v>
      </c>
      <c r="Y16" s="440" t="s">
        <v>36</v>
      </c>
      <c r="Z16" s="440" t="s">
        <v>37</v>
      </c>
      <c r="AA16" s="440" t="s">
        <v>38</v>
      </c>
      <c r="AB16" s="440" t="s">
        <v>39</v>
      </c>
      <c r="AC16" s="366" t="s">
        <v>40</v>
      </c>
    </row>
    <row r="17" spans="4:29" ht="32.25" customHeight="1">
      <c r="D17" s="442"/>
      <c r="E17" s="443"/>
      <c r="F17" s="444"/>
      <c r="G17" s="445"/>
      <c r="H17" s="446"/>
      <c r="I17" s="446"/>
      <c r="J17" s="446"/>
      <c r="K17" s="446"/>
      <c r="L17" s="447"/>
      <c r="M17" s="90" t="s">
        <v>41</v>
      </c>
      <c r="N17" s="91" t="s">
        <v>42</v>
      </c>
      <c r="O17" s="90" t="s">
        <v>43</v>
      </c>
      <c r="P17" s="451"/>
      <c r="Q17" s="451"/>
      <c r="T17" s="441"/>
      <c r="U17" s="441"/>
      <c r="V17" s="441"/>
      <c r="W17" s="441"/>
      <c r="X17" s="441"/>
      <c r="Y17" s="441"/>
      <c r="Z17" s="441"/>
      <c r="AA17" s="441"/>
      <c r="AB17" s="441"/>
      <c r="AC17" s="367"/>
    </row>
    <row r="18" spans="4:29" ht="80.25" customHeight="1">
      <c r="D18" s="36">
        <v>9</v>
      </c>
      <c r="E18" s="390" t="s">
        <v>45</v>
      </c>
      <c r="F18" s="391"/>
      <c r="G18" s="36" t="s">
        <v>398</v>
      </c>
      <c r="H18" s="392" t="s">
        <v>47</v>
      </c>
      <c r="I18" s="393"/>
      <c r="J18" s="393"/>
      <c r="K18" s="393"/>
      <c r="L18" s="394"/>
      <c r="M18" s="77"/>
      <c r="N18" s="77"/>
      <c r="O18" s="77"/>
      <c r="P18" s="78">
        <v>3</v>
      </c>
      <c r="Q18" s="78">
        <v>2</v>
      </c>
      <c r="T18" s="4">
        <f>IF(AND(OR($N18="x",$O18="x"),$P18=1,$Q18=3),1,0)</f>
        <v>0</v>
      </c>
      <c r="U18" s="4">
        <f t="shared" ref="U18:U56" si="0">IF(AND(OR($N18="x",$O18="x"),$P18=2,$Q18=3),1,0)</f>
        <v>0</v>
      </c>
      <c r="V18" s="4">
        <f t="shared" ref="V18:V56" si="1">IF(AND(OR($N18="x",$O18="x"),$P18=3,$Q18=3),1,0)</f>
        <v>0</v>
      </c>
      <c r="W18" s="4">
        <f t="shared" ref="W18:W56" si="2">IF(AND(OR($N18="x",$O18="x"),$P18=1,$Q18=2),1,0)</f>
        <v>0</v>
      </c>
      <c r="X18" s="4">
        <f t="shared" ref="X18:X56" si="3">IF(AND(OR($N18="x",$O18="x"),$P18=2,$Q18=2),1,0)</f>
        <v>0</v>
      </c>
      <c r="Y18" s="4">
        <f t="shared" ref="Y18:Y56" si="4">IF(AND(OR($N18="x",$O18="x"),$P18=3,$Q18=2),1,0)</f>
        <v>0</v>
      </c>
      <c r="Z18" s="4">
        <f t="shared" ref="Z18:Z56" si="5">IF(AND(OR($N18="x",$O18="x"),$P18=1,$Q18=1),1,0)</f>
        <v>0</v>
      </c>
      <c r="AA18" s="4">
        <f t="shared" ref="AA18:AA56" si="6">IF(AND(OR($N18="x",$O18="x"),$P18=2,$Q18=1),1,0)</f>
        <v>0</v>
      </c>
      <c r="AB18" s="4">
        <f t="shared" ref="AB18:AB56" si="7">IF(AND(OR($N18="x",$O18="x"),$P18=3,$Q18=1),1,0)</f>
        <v>0</v>
      </c>
      <c r="AC18" s="1" t="str">
        <f>IF(OR(N18="X",O18="X"),_xlfn.CONCAT(G18,";"),"")</f>
        <v/>
      </c>
    </row>
    <row r="19" spans="4:29" ht="109.5" customHeight="1">
      <c r="D19" s="36">
        <v>9</v>
      </c>
      <c r="E19" s="390" t="s">
        <v>45</v>
      </c>
      <c r="F19" s="391"/>
      <c r="G19" s="36" t="s">
        <v>399</v>
      </c>
      <c r="H19" s="392" t="s">
        <v>49</v>
      </c>
      <c r="I19" s="393"/>
      <c r="J19" s="393"/>
      <c r="K19" s="393"/>
      <c r="L19" s="394"/>
      <c r="M19" s="77"/>
      <c r="N19" s="77"/>
      <c r="O19" s="77"/>
      <c r="P19" s="78">
        <v>3</v>
      </c>
      <c r="Q19" s="78">
        <v>2</v>
      </c>
      <c r="T19" s="4">
        <f t="shared" ref="T19:T56" si="8">IF(AND(OR($N19="x",$O19="x"),$P19=1,$Q19=3),1,0)</f>
        <v>0</v>
      </c>
      <c r="U19" s="4">
        <f t="shared" si="0"/>
        <v>0</v>
      </c>
      <c r="V19" s="4">
        <f t="shared" si="1"/>
        <v>0</v>
      </c>
      <c r="W19" s="4">
        <f t="shared" si="2"/>
        <v>0</v>
      </c>
      <c r="X19" s="4">
        <f t="shared" si="3"/>
        <v>0</v>
      </c>
      <c r="Y19" s="4">
        <f t="shared" si="4"/>
        <v>0</v>
      </c>
      <c r="Z19" s="4">
        <f t="shared" si="5"/>
        <v>0</v>
      </c>
      <c r="AA19" s="4">
        <f t="shared" si="6"/>
        <v>0</v>
      </c>
      <c r="AB19" s="4">
        <f t="shared" si="7"/>
        <v>0</v>
      </c>
      <c r="AC19" s="1" t="str">
        <f t="shared" ref="AC19:AC59" si="9">IF(OR(N19="X",O19="X"),_xlfn.CONCAT(G19,";"),"")</f>
        <v/>
      </c>
    </row>
    <row r="20" spans="4:29" ht="75.75" customHeight="1">
      <c r="D20" s="36">
        <v>9</v>
      </c>
      <c r="E20" s="390" t="s">
        <v>45</v>
      </c>
      <c r="F20" s="391"/>
      <c r="G20" s="36" t="s">
        <v>400</v>
      </c>
      <c r="H20" s="392" t="s">
        <v>160</v>
      </c>
      <c r="I20" s="393"/>
      <c r="J20" s="393"/>
      <c r="K20" s="393"/>
      <c r="L20" s="394"/>
      <c r="M20" s="77"/>
      <c r="N20" s="77"/>
      <c r="O20" s="77"/>
      <c r="P20" s="78">
        <v>3</v>
      </c>
      <c r="Q20" s="78">
        <v>2</v>
      </c>
      <c r="T20" s="4">
        <f>IF(AND(OR($N20="x",$O20="x"),$P20=1,$Q20=3),1,0)</f>
        <v>0</v>
      </c>
      <c r="U20" s="4">
        <f t="shared" si="0"/>
        <v>0</v>
      </c>
      <c r="V20" s="4">
        <f t="shared" si="1"/>
        <v>0</v>
      </c>
      <c r="W20" s="4">
        <f t="shared" si="2"/>
        <v>0</v>
      </c>
      <c r="X20" s="4">
        <f t="shared" si="3"/>
        <v>0</v>
      </c>
      <c r="Y20" s="4">
        <f t="shared" si="4"/>
        <v>0</v>
      </c>
      <c r="Z20" s="4">
        <f t="shared" si="5"/>
        <v>0</v>
      </c>
      <c r="AA20" s="4">
        <f t="shared" si="6"/>
        <v>0</v>
      </c>
      <c r="AB20" s="4">
        <f t="shared" si="7"/>
        <v>0</v>
      </c>
      <c r="AC20" s="1" t="str">
        <f t="shared" si="9"/>
        <v/>
      </c>
    </row>
    <row r="21" spans="4:29" ht="72" customHeight="1">
      <c r="D21" s="36">
        <v>9</v>
      </c>
      <c r="E21" s="390" t="s">
        <v>45</v>
      </c>
      <c r="F21" s="391"/>
      <c r="G21" s="36" t="s">
        <v>401</v>
      </c>
      <c r="H21" s="392" t="s">
        <v>328</v>
      </c>
      <c r="I21" s="393"/>
      <c r="J21" s="393"/>
      <c r="K21" s="393"/>
      <c r="L21" s="394"/>
      <c r="M21" s="77"/>
      <c r="N21" s="77"/>
      <c r="O21" s="77"/>
      <c r="P21" s="78">
        <v>3</v>
      </c>
      <c r="Q21" s="78">
        <v>2</v>
      </c>
      <c r="T21" s="4">
        <f t="shared" si="8"/>
        <v>0</v>
      </c>
      <c r="U21" s="4">
        <f t="shared" si="0"/>
        <v>0</v>
      </c>
      <c r="V21" s="4">
        <f t="shared" si="1"/>
        <v>0</v>
      </c>
      <c r="W21" s="4">
        <f t="shared" si="2"/>
        <v>0</v>
      </c>
      <c r="X21" s="4">
        <f t="shared" si="3"/>
        <v>0</v>
      </c>
      <c r="Y21" s="4">
        <f t="shared" si="4"/>
        <v>0</v>
      </c>
      <c r="Z21" s="4">
        <f t="shared" si="5"/>
        <v>0</v>
      </c>
      <c r="AA21" s="4">
        <f t="shared" si="6"/>
        <v>0</v>
      </c>
      <c r="AB21" s="4">
        <f t="shared" si="7"/>
        <v>0</v>
      </c>
      <c r="AC21" s="1" t="str">
        <f t="shared" si="9"/>
        <v/>
      </c>
    </row>
    <row r="22" spans="4:29" ht="64.5" customHeight="1">
      <c r="D22" s="36">
        <v>9</v>
      </c>
      <c r="E22" s="390" t="s">
        <v>45</v>
      </c>
      <c r="F22" s="391"/>
      <c r="G22" s="36" t="s">
        <v>402</v>
      </c>
      <c r="H22" s="392" t="s">
        <v>330</v>
      </c>
      <c r="I22" s="393"/>
      <c r="J22" s="393"/>
      <c r="K22" s="393"/>
      <c r="L22" s="394"/>
      <c r="M22" s="77"/>
      <c r="N22" s="77"/>
      <c r="O22" s="77"/>
      <c r="P22" s="78">
        <v>3</v>
      </c>
      <c r="Q22" s="78">
        <v>2</v>
      </c>
      <c r="T22" s="4">
        <f>IF(AND(OR($N22="x",$O22="x"),$P22=1,$Q22=3),1,0)</f>
        <v>0</v>
      </c>
      <c r="U22" s="4">
        <f t="shared" si="0"/>
        <v>0</v>
      </c>
      <c r="V22" s="4">
        <f t="shared" si="1"/>
        <v>0</v>
      </c>
      <c r="W22" s="4">
        <f t="shared" si="2"/>
        <v>0</v>
      </c>
      <c r="X22" s="4">
        <f t="shared" si="3"/>
        <v>0</v>
      </c>
      <c r="Y22" s="4">
        <f t="shared" si="4"/>
        <v>0</v>
      </c>
      <c r="Z22" s="4">
        <f t="shared" si="5"/>
        <v>0</v>
      </c>
      <c r="AA22" s="4">
        <f t="shared" si="6"/>
        <v>0</v>
      </c>
      <c r="AB22" s="4">
        <f t="shared" si="7"/>
        <v>0</v>
      </c>
      <c r="AC22" s="1" t="str">
        <f t="shared" si="9"/>
        <v/>
      </c>
    </row>
    <row r="23" spans="4:29" ht="75.75" customHeight="1">
      <c r="D23" s="36">
        <v>9</v>
      </c>
      <c r="E23" s="390" t="s">
        <v>45</v>
      </c>
      <c r="F23" s="391"/>
      <c r="G23" s="36" t="s">
        <v>403</v>
      </c>
      <c r="H23" s="392" t="s">
        <v>404</v>
      </c>
      <c r="I23" s="393"/>
      <c r="J23" s="393"/>
      <c r="K23" s="393"/>
      <c r="L23" s="394"/>
      <c r="M23" s="77"/>
      <c r="N23" s="77"/>
      <c r="O23" s="77"/>
      <c r="P23" s="78">
        <v>3</v>
      </c>
      <c r="Q23" s="78">
        <v>2</v>
      </c>
      <c r="T23" s="4">
        <f t="shared" si="8"/>
        <v>0</v>
      </c>
      <c r="U23" s="4">
        <f t="shared" si="0"/>
        <v>0</v>
      </c>
      <c r="V23" s="4">
        <f t="shared" si="1"/>
        <v>0</v>
      </c>
      <c r="W23" s="4">
        <f t="shared" si="2"/>
        <v>0</v>
      </c>
      <c r="X23" s="4">
        <f t="shared" si="3"/>
        <v>0</v>
      </c>
      <c r="Y23" s="4">
        <f t="shared" si="4"/>
        <v>0</v>
      </c>
      <c r="Z23" s="4">
        <f t="shared" si="5"/>
        <v>0</v>
      </c>
      <c r="AA23" s="4">
        <f t="shared" si="6"/>
        <v>0</v>
      </c>
      <c r="AB23" s="4">
        <f t="shared" si="7"/>
        <v>0</v>
      </c>
      <c r="AC23" s="1" t="str">
        <f t="shared" si="9"/>
        <v/>
      </c>
    </row>
    <row r="24" spans="4:29" ht="76.5" customHeight="1">
      <c r="D24" s="36">
        <v>9</v>
      </c>
      <c r="E24" s="390" t="s">
        <v>45</v>
      </c>
      <c r="F24" s="391"/>
      <c r="G24" s="36" t="s">
        <v>405</v>
      </c>
      <c r="H24" s="392" t="s">
        <v>406</v>
      </c>
      <c r="I24" s="393"/>
      <c r="J24" s="393"/>
      <c r="K24" s="393"/>
      <c r="L24" s="394"/>
      <c r="M24" s="77"/>
      <c r="N24" s="77"/>
      <c r="O24" s="77"/>
      <c r="P24" s="78">
        <v>3</v>
      </c>
      <c r="Q24" s="78">
        <v>2</v>
      </c>
      <c r="T24" s="4">
        <f>IF(AND(OR($N24="x",$O24="x"),$P24=1,$Q24=3),1,0)</f>
        <v>0</v>
      </c>
      <c r="U24" s="4">
        <f t="shared" si="0"/>
        <v>0</v>
      </c>
      <c r="V24" s="4">
        <f t="shared" si="1"/>
        <v>0</v>
      </c>
      <c r="W24" s="4">
        <f t="shared" si="2"/>
        <v>0</v>
      </c>
      <c r="X24" s="4">
        <f t="shared" si="3"/>
        <v>0</v>
      </c>
      <c r="Y24" s="4">
        <f t="shared" si="4"/>
        <v>0</v>
      </c>
      <c r="Z24" s="4">
        <f t="shared" si="5"/>
        <v>0</v>
      </c>
      <c r="AA24" s="4">
        <f t="shared" si="6"/>
        <v>0</v>
      </c>
      <c r="AB24" s="4">
        <f t="shared" si="7"/>
        <v>0</v>
      </c>
      <c r="AC24" s="1" t="str">
        <f t="shared" si="9"/>
        <v/>
      </c>
    </row>
    <row r="25" spans="4:29" ht="129" customHeight="1">
      <c r="D25" s="36">
        <v>9</v>
      </c>
      <c r="E25" s="390" t="s">
        <v>45</v>
      </c>
      <c r="F25" s="391"/>
      <c r="G25" s="36" t="s">
        <v>407</v>
      </c>
      <c r="H25" s="392" t="s">
        <v>408</v>
      </c>
      <c r="I25" s="393"/>
      <c r="J25" s="393"/>
      <c r="K25" s="393"/>
      <c r="L25" s="394"/>
      <c r="M25" s="77"/>
      <c r="N25" s="77"/>
      <c r="O25" s="77"/>
      <c r="P25" s="78">
        <v>3</v>
      </c>
      <c r="Q25" s="78">
        <v>2</v>
      </c>
      <c r="T25" s="4">
        <f t="shared" si="8"/>
        <v>0</v>
      </c>
      <c r="U25" s="4">
        <f t="shared" si="0"/>
        <v>0</v>
      </c>
      <c r="V25" s="4">
        <f t="shared" si="1"/>
        <v>0</v>
      </c>
      <c r="W25" s="4">
        <f t="shared" si="2"/>
        <v>0</v>
      </c>
      <c r="X25" s="4">
        <f t="shared" si="3"/>
        <v>0</v>
      </c>
      <c r="Y25" s="4">
        <f t="shared" si="4"/>
        <v>0</v>
      </c>
      <c r="Z25" s="4">
        <f t="shared" si="5"/>
        <v>0</v>
      </c>
      <c r="AA25" s="4">
        <f t="shared" si="6"/>
        <v>0</v>
      </c>
      <c r="AB25" s="4">
        <f t="shared" si="7"/>
        <v>0</v>
      </c>
      <c r="AC25" s="1" t="str">
        <f t="shared" si="9"/>
        <v/>
      </c>
    </row>
    <row r="26" spans="4:29" ht="90" customHeight="1">
      <c r="D26" s="36">
        <v>9</v>
      </c>
      <c r="E26" s="390" t="s">
        <v>45</v>
      </c>
      <c r="F26" s="391"/>
      <c r="G26" s="36" t="s">
        <v>409</v>
      </c>
      <c r="H26" s="392" t="s">
        <v>410</v>
      </c>
      <c r="I26" s="393"/>
      <c r="J26" s="393"/>
      <c r="K26" s="393"/>
      <c r="L26" s="394"/>
      <c r="M26" s="77"/>
      <c r="N26" s="77"/>
      <c r="O26" s="77"/>
      <c r="P26" s="78">
        <v>3</v>
      </c>
      <c r="Q26" s="78">
        <v>2</v>
      </c>
      <c r="T26" s="4">
        <f>IF(AND(OR($N26="x",$O26="x"),$P26=1,$Q26=3),1,0)</f>
        <v>0</v>
      </c>
      <c r="U26" s="4">
        <f t="shared" si="0"/>
        <v>0</v>
      </c>
      <c r="V26" s="4">
        <f t="shared" si="1"/>
        <v>0</v>
      </c>
      <c r="W26" s="4">
        <f t="shared" si="2"/>
        <v>0</v>
      </c>
      <c r="X26" s="4">
        <f t="shared" si="3"/>
        <v>0</v>
      </c>
      <c r="Y26" s="4">
        <f t="shared" si="4"/>
        <v>0</v>
      </c>
      <c r="Z26" s="4">
        <f t="shared" si="5"/>
        <v>0</v>
      </c>
      <c r="AA26" s="4">
        <f t="shared" si="6"/>
        <v>0</v>
      </c>
      <c r="AB26" s="4">
        <f t="shared" si="7"/>
        <v>0</v>
      </c>
      <c r="AC26" s="1" t="str">
        <f t="shared" si="9"/>
        <v/>
      </c>
    </row>
    <row r="27" spans="4:29" ht="109.5" customHeight="1">
      <c r="D27" s="36">
        <v>9</v>
      </c>
      <c r="E27" s="390" t="s">
        <v>45</v>
      </c>
      <c r="F27" s="391"/>
      <c r="G27" s="36" t="s">
        <v>411</v>
      </c>
      <c r="H27" s="392" t="s">
        <v>412</v>
      </c>
      <c r="I27" s="393"/>
      <c r="J27" s="393"/>
      <c r="K27" s="393"/>
      <c r="L27" s="394"/>
      <c r="M27" s="77"/>
      <c r="N27" s="77"/>
      <c r="O27" s="77"/>
      <c r="P27" s="78">
        <v>3</v>
      </c>
      <c r="Q27" s="78">
        <v>2</v>
      </c>
      <c r="T27" s="4">
        <f t="shared" si="8"/>
        <v>0</v>
      </c>
      <c r="U27" s="4">
        <f t="shared" si="0"/>
        <v>0</v>
      </c>
      <c r="V27" s="4">
        <f t="shared" si="1"/>
        <v>0</v>
      </c>
      <c r="W27" s="4">
        <f t="shared" si="2"/>
        <v>0</v>
      </c>
      <c r="X27" s="4">
        <f t="shared" si="3"/>
        <v>0</v>
      </c>
      <c r="Y27" s="4">
        <f t="shared" si="4"/>
        <v>0</v>
      </c>
      <c r="Z27" s="4">
        <f t="shared" si="5"/>
        <v>0</v>
      </c>
      <c r="AA27" s="4">
        <f t="shared" si="6"/>
        <v>0</v>
      </c>
      <c r="AB27" s="4">
        <f t="shared" si="7"/>
        <v>0</v>
      </c>
      <c r="AC27" s="1" t="str">
        <f t="shared" si="9"/>
        <v/>
      </c>
    </row>
    <row r="28" spans="4:29" ht="152.25" customHeight="1">
      <c r="D28" s="36">
        <v>9</v>
      </c>
      <c r="E28" s="390" t="s">
        <v>45</v>
      </c>
      <c r="F28" s="391"/>
      <c r="G28" s="36" t="s">
        <v>413</v>
      </c>
      <c r="H28" s="392" t="s">
        <v>414</v>
      </c>
      <c r="I28" s="393"/>
      <c r="J28" s="393"/>
      <c r="K28" s="393"/>
      <c r="L28" s="394"/>
      <c r="M28" s="77"/>
      <c r="N28" s="77"/>
      <c r="O28" s="77"/>
      <c r="P28" s="78">
        <v>3</v>
      </c>
      <c r="Q28" s="78">
        <v>2</v>
      </c>
      <c r="T28" s="4">
        <f>IF(AND(OR($N28="x",$O28="x"),$P28=1,$Q28=3),1,0)</f>
        <v>0</v>
      </c>
      <c r="U28" s="4">
        <f t="shared" si="0"/>
        <v>0</v>
      </c>
      <c r="V28" s="4">
        <f t="shared" si="1"/>
        <v>0</v>
      </c>
      <c r="W28" s="4">
        <f t="shared" si="2"/>
        <v>0</v>
      </c>
      <c r="X28" s="4">
        <f t="shared" si="3"/>
        <v>0</v>
      </c>
      <c r="Y28" s="4">
        <f t="shared" si="4"/>
        <v>0</v>
      </c>
      <c r="Z28" s="4">
        <f t="shared" si="5"/>
        <v>0</v>
      </c>
      <c r="AA28" s="4">
        <f t="shared" si="6"/>
        <v>0</v>
      </c>
      <c r="AB28" s="4">
        <f t="shared" si="7"/>
        <v>0</v>
      </c>
      <c r="AC28" s="1" t="str">
        <f t="shared" si="9"/>
        <v/>
      </c>
    </row>
    <row r="29" spans="4:29" ht="95.25" customHeight="1">
      <c r="D29" s="36">
        <v>9</v>
      </c>
      <c r="E29" s="390" t="s">
        <v>45</v>
      </c>
      <c r="F29" s="391"/>
      <c r="G29" s="36" t="s">
        <v>415</v>
      </c>
      <c r="H29" s="392" t="s">
        <v>416</v>
      </c>
      <c r="I29" s="393"/>
      <c r="J29" s="393"/>
      <c r="K29" s="393"/>
      <c r="L29" s="394"/>
      <c r="M29" s="77"/>
      <c r="N29" s="77"/>
      <c r="O29" s="77"/>
      <c r="P29" s="78">
        <v>3</v>
      </c>
      <c r="Q29" s="78">
        <v>2</v>
      </c>
      <c r="T29" s="4">
        <f t="shared" si="8"/>
        <v>0</v>
      </c>
      <c r="U29" s="4">
        <f t="shared" si="0"/>
        <v>0</v>
      </c>
      <c r="V29" s="4">
        <f t="shared" si="1"/>
        <v>0</v>
      </c>
      <c r="W29" s="4">
        <f t="shared" si="2"/>
        <v>0</v>
      </c>
      <c r="X29" s="4">
        <f t="shared" si="3"/>
        <v>0</v>
      </c>
      <c r="Y29" s="4">
        <f t="shared" si="4"/>
        <v>0</v>
      </c>
      <c r="Z29" s="4">
        <f t="shared" si="5"/>
        <v>0</v>
      </c>
      <c r="AA29" s="4">
        <f t="shared" si="6"/>
        <v>0</v>
      </c>
      <c r="AB29" s="4">
        <f t="shared" si="7"/>
        <v>0</v>
      </c>
      <c r="AC29" s="1" t="str">
        <f t="shared" si="9"/>
        <v/>
      </c>
    </row>
    <row r="30" spans="4:29" ht="92.25" customHeight="1">
      <c r="D30" s="36">
        <v>9</v>
      </c>
      <c r="E30" s="390" t="s">
        <v>45</v>
      </c>
      <c r="F30" s="391"/>
      <c r="G30" s="36" t="s">
        <v>417</v>
      </c>
      <c r="H30" s="392" t="s">
        <v>418</v>
      </c>
      <c r="I30" s="393"/>
      <c r="J30" s="393"/>
      <c r="K30" s="393"/>
      <c r="L30" s="394"/>
      <c r="M30" s="77"/>
      <c r="N30" s="77"/>
      <c r="O30" s="77"/>
      <c r="P30" s="78">
        <v>3</v>
      </c>
      <c r="Q30" s="78">
        <v>2</v>
      </c>
      <c r="T30" s="4">
        <f>IF(AND(OR($N30="x",$O30="x"),$P30=1,$Q30=3),1,0)</f>
        <v>0</v>
      </c>
      <c r="U30" s="4">
        <f t="shared" si="0"/>
        <v>0</v>
      </c>
      <c r="V30" s="4">
        <f t="shared" si="1"/>
        <v>0</v>
      </c>
      <c r="W30" s="4">
        <f t="shared" si="2"/>
        <v>0</v>
      </c>
      <c r="X30" s="4">
        <f t="shared" si="3"/>
        <v>0</v>
      </c>
      <c r="Y30" s="4">
        <f t="shared" si="4"/>
        <v>0</v>
      </c>
      <c r="Z30" s="4">
        <f t="shared" si="5"/>
        <v>0</v>
      </c>
      <c r="AA30" s="4">
        <f t="shared" si="6"/>
        <v>0</v>
      </c>
      <c r="AB30" s="4">
        <f t="shared" si="7"/>
        <v>0</v>
      </c>
      <c r="AC30" s="1" t="str">
        <f t="shared" si="9"/>
        <v/>
      </c>
    </row>
    <row r="31" spans="4:29" ht="74.25" customHeight="1">
      <c r="D31" s="36">
        <v>9</v>
      </c>
      <c r="E31" s="390" t="s">
        <v>45</v>
      </c>
      <c r="F31" s="391"/>
      <c r="G31" s="36" t="s">
        <v>419</v>
      </c>
      <c r="H31" s="392" t="s">
        <v>420</v>
      </c>
      <c r="I31" s="393"/>
      <c r="J31" s="393"/>
      <c r="K31" s="393"/>
      <c r="L31" s="394"/>
      <c r="M31" s="77"/>
      <c r="N31" s="77"/>
      <c r="O31" s="77"/>
      <c r="P31" s="78">
        <v>3</v>
      </c>
      <c r="Q31" s="78">
        <v>2</v>
      </c>
      <c r="T31" s="4">
        <f t="shared" si="8"/>
        <v>0</v>
      </c>
      <c r="U31" s="4">
        <f t="shared" si="0"/>
        <v>0</v>
      </c>
      <c r="V31" s="4">
        <f t="shared" si="1"/>
        <v>0</v>
      </c>
      <c r="W31" s="4">
        <f t="shared" si="2"/>
        <v>0</v>
      </c>
      <c r="X31" s="4">
        <f t="shared" si="3"/>
        <v>0</v>
      </c>
      <c r="Y31" s="4">
        <f t="shared" si="4"/>
        <v>0</v>
      </c>
      <c r="Z31" s="4">
        <f t="shared" si="5"/>
        <v>0</v>
      </c>
      <c r="AA31" s="4">
        <f t="shared" si="6"/>
        <v>0</v>
      </c>
      <c r="AB31" s="4">
        <f t="shared" si="7"/>
        <v>0</v>
      </c>
      <c r="AC31" s="1" t="str">
        <f t="shared" si="9"/>
        <v/>
      </c>
    </row>
    <row r="32" spans="4:29" ht="101.25" customHeight="1">
      <c r="D32" s="36">
        <v>9</v>
      </c>
      <c r="E32" s="390" t="s">
        <v>45</v>
      </c>
      <c r="F32" s="391"/>
      <c r="G32" s="36" t="s">
        <v>421</v>
      </c>
      <c r="H32" s="392" t="s">
        <v>336</v>
      </c>
      <c r="I32" s="393"/>
      <c r="J32" s="393"/>
      <c r="K32" s="393"/>
      <c r="L32" s="394"/>
      <c r="M32" s="77"/>
      <c r="N32" s="77"/>
      <c r="O32" s="77"/>
      <c r="P32" s="78">
        <v>3</v>
      </c>
      <c r="Q32" s="78">
        <v>2</v>
      </c>
      <c r="T32" s="4">
        <f>IF(AND(OR($N32="x",$O32="x"),$P32=1,$Q32=3),1,0)</f>
        <v>0</v>
      </c>
      <c r="U32" s="4">
        <f t="shared" si="0"/>
        <v>0</v>
      </c>
      <c r="V32" s="4">
        <f t="shared" si="1"/>
        <v>0</v>
      </c>
      <c r="W32" s="4">
        <f t="shared" si="2"/>
        <v>0</v>
      </c>
      <c r="X32" s="4">
        <f t="shared" si="3"/>
        <v>0</v>
      </c>
      <c r="Y32" s="4">
        <f t="shared" si="4"/>
        <v>0</v>
      </c>
      <c r="Z32" s="4">
        <f t="shared" si="5"/>
        <v>0</v>
      </c>
      <c r="AA32" s="4">
        <f t="shared" si="6"/>
        <v>0</v>
      </c>
      <c r="AB32" s="4">
        <f t="shared" si="7"/>
        <v>0</v>
      </c>
      <c r="AC32" s="1" t="str">
        <f t="shared" si="9"/>
        <v/>
      </c>
    </row>
    <row r="33" spans="4:29" ht="100.5" customHeight="1">
      <c r="D33" s="36">
        <v>9</v>
      </c>
      <c r="E33" s="390" t="s">
        <v>45</v>
      </c>
      <c r="F33" s="391"/>
      <c r="G33" s="36" t="s">
        <v>422</v>
      </c>
      <c r="H33" s="392" t="s">
        <v>338</v>
      </c>
      <c r="I33" s="393"/>
      <c r="J33" s="393"/>
      <c r="K33" s="393"/>
      <c r="L33" s="394"/>
      <c r="M33" s="77"/>
      <c r="N33" s="77"/>
      <c r="O33" s="77"/>
      <c r="P33" s="78">
        <v>3</v>
      </c>
      <c r="Q33" s="78">
        <v>2</v>
      </c>
      <c r="T33" s="4">
        <f t="shared" si="8"/>
        <v>0</v>
      </c>
      <c r="U33" s="4">
        <f t="shared" si="0"/>
        <v>0</v>
      </c>
      <c r="V33" s="4">
        <f t="shared" si="1"/>
        <v>0</v>
      </c>
      <c r="W33" s="4">
        <f t="shared" si="2"/>
        <v>0</v>
      </c>
      <c r="X33" s="4">
        <f t="shared" si="3"/>
        <v>0</v>
      </c>
      <c r="Y33" s="4">
        <f t="shared" si="4"/>
        <v>0</v>
      </c>
      <c r="Z33" s="4">
        <f t="shared" si="5"/>
        <v>0</v>
      </c>
      <c r="AA33" s="4">
        <f t="shared" si="6"/>
        <v>0</v>
      </c>
      <c r="AB33" s="4">
        <f t="shared" si="7"/>
        <v>0</v>
      </c>
      <c r="AC33" s="1" t="str">
        <f t="shared" si="9"/>
        <v/>
      </c>
    </row>
    <row r="34" spans="4:29" ht="152.25" customHeight="1">
      <c r="D34" s="36">
        <v>9</v>
      </c>
      <c r="E34" s="390" t="s">
        <v>45</v>
      </c>
      <c r="F34" s="391"/>
      <c r="G34" s="36" t="s">
        <v>423</v>
      </c>
      <c r="H34" s="392" t="s">
        <v>340</v>
      </c>
      <c r="I34" s="393"/>
      <c r="J34" s="393"/>
      <c r="K34" s="393"/>
      <c r="L34" s="394"/>
      <c r="M34" s="77"/>
      <c r="N34" s="77"/>
      <c r="O34" s="77"/>
      <c r="P34" s="78">
        <v>3</v>
      </c>
      <c r="Q34" s="78">
        <v>2</v>
      </c>
      <c r="T34" s="4">
        <f>IF(AND(OR($N34="x",$O34="x"),$P34=1,$Q34=3),1,0)</f>
        <v>0</v>
      </c>
      <c r="U34" s="4">
        <f t="shared" si="0"/>
        <v>0</v>
      </c>
      <c r="V34" s="4">
        <f t="shared" si="1"/>
        <v>0</v>
      </c>
      <c r="W34" s="4">
        <f t="shared" si="2"/>
        <v>0</v>
      </c>
      <c r="X34" s="4">
        <f t="shared" si="3"/>
        <v>0</v>
      </c>
      <c r="Y34" s="4">
        <f t="shared" si="4"/>
        <v>0</v>
      </c>
      <c r="Z34" s="4">
        <f t="shared" si="5"/>
        <v>0</v>
      </c>
      <c r="AA34" s="4">
        <f t="shared" si="6"/>
        <v>0</v>
      </c>
      <c r="AB34" s="4">
        <f t="shared" si="7"/>
        <v>0</v>
      </c>
      <c r="AC34" s="1" t="str">
        <f t="shared" si="9"/>
        <v/>
      </c>
    </row>
    <row r="35" spans="4:29" ht="111" customHeight="1">
      <c r="D35" s="36">
        <v>9</v>
      </c>
      <c r="E35" s="390" t="s">
        <v>45</v>
      </c>
      <c r="F35" s="391"/>
      <c r="G35" s="36" t="s">
        <v>424</v>
      </c>
      <c r="H35" s="392" t="s">
        <v>342</v>
      </c>
      <c r="I35" s="393"/>
      <c r="J35" s="393"/>
      <c r="K35" s="393"/>
      <c r="L35" s="394"/>
      <c r="M35" s="77"/>
      <c r="N35" s="77"/>
      <c r="O35" s="77"/>
      <c r="P35" s="78">
        <v>3</v>
      </c>
      <c r="Q35" s="78">
        <v>2</v>
      </c>
      <c r="T35" s="4">
        <f t="shared" si="8"/>
        <v>0</v>
      </c>
      <c r="U35" s="4">
        <f t="shared" si="0"/>
        <v>0</v>
      </c>
      <c r="V35" s="4">
        <f t="shared" si="1"/>
        <v>0</v>
      </c>
      <c r="W35" s="4">
        <f t="shared" si="2"/>
        <v>0</v>
      </c>
      <c r="X35" s="4">
        <f t="shared" si="3"/>
        <v>0</v>
      </c>
      <c r="Y35" s="4">
        <f t="shared" si="4"/>
        <v>0</v>
      </c>
      <c r="Z35" s="4">
        <f t="shared" si="5"/>
        <v>0</v>
      </c>
      <c r="AA35" s="4">
        <f t="shared" si="6"/>
        <v>0</v>
      </c>
      <c r="AB35" s="4">
        <f t="shared" si="7"/>
        <v>0</v>
      </c>
      <c r="AC35" s="1" t="str">
        <f t="shared" si="9"/>
        <v/>
      </c>
    </row>
    <row r="36" spans="4:29" ht="51" customHeight="1">
      <c r="D36" s="36">
        <v>9</v>
      </c>
      <c r="E36" s="390" t="s">
        <v>45</v>
      </c>
      <c r="F36" s="391"/>
      <c r="G36" s="36" t="s">
        <v>425</v>
      </c>
      <c r="H36" s="435" t="s">
        <v>426</v>
      </c>
      <c r="I36" s="436"/>
      <c r="J36" s="436"/>
      <c r="K36" s="436"/>
      <c r="L36" s="437"/>
      <c r="M36" s="77"/>
      <c r="N36" s="77"/>
      <c r="O36" s="77"/>
      <c r="P36" s="78">
        <v>3</v>
      </c>
      <c r="Q36" s="78">
        <v>2</v>
      </c>
      <c r="T36" s="4">
        <f t="shared" si="8"/>
        <v>0</v>
      </c>
      <c r="U36" s="4">
        <f t="shared" si="0"/>
        <v>0</v>
      </c>
      <c r="V36" s="4">
        <f t="shared" si="1"/>
        <v>0</v>
      </c>
      <c r="W36" s="4">
        <f t="shared" si="2"/>
        <v>0</v>
      </c>
      <c r="X36" s="4">
        <f t="shared" si="3"/>
        <v>0</v>
      </c>
      <c r="Y36" s="4">
        <f t="shared" si="4"/>
        <v>0</v>
      </c>
      <c r="Z36" s="4">
        <f t="shared" si="5"/>
        <v>0</v>
      </c>
      <c r="AA36" s="4">
        <f t="shared" si="6"/>
        <v>0</v>
      </c>
      <c r="AB36" s="4">
        <f t="shared" si="7"/>
        <v>0</v>
      </c>
      <c r="AC36" s="1" t="str">
        <f t="shared" si="9"/>
        <v/>
      </c>
    </row>
    <row r="37" spans="4:29" ht="130.5" customHeight="1">
      <c r="D37" s="36">
        <v>9</v>
      </c>
      <c r="E37" s="390" t="s">
        <v>45</v>
      </c>
      <c r="F37" s="391"/>
      <c r="G37" s="36" t="s">
        <v>427</v>
      </c>
      <c r="H37" s="392" t="s">
        <v>428</v>
      </c>
      <c r="I37" s="393"/>
      <c r="J37" s="393"/>
      <c r="K37" s="393"/>
      <c r="L37" s="394"/>
      <c r="M37" s="77"/>
      <c r="N37" s="77"/>
      <c r="O37" s="77"/>
      <c r="P37" s="78">
        <v>3</v>
      </c>
      <c r="Q37" s="78">
        <v>2</v>
      </c>
      <c r="T37" s="4">
        <f>IF(AND(OR($N37="x",$O37="x"),$P37=1,$Q37=3),1,0)</f>
        <v>0</v>
      </c>
      <c r="U37" s="4">
        <f t="shared" si="0"/>
        <v>0</v>
      </c>
      <c r="V37" s="4">
        <f t="shared" si="1"/>
        <v>0</v>
      </c>
      <c r="W37" s="4">
        <f t="shared" si="2"/>
        <v>0</v>
      </c>
      <c r="X37" s="4">
        <f t="shared" si="3"/>
        <v>0</v>
      </c>
      <c r="Y37" s="4">
        <f t="shared" si="4"/>
        <v>0</v>
      </c>
      <c r="Z37" s="4">
        <f t="shared" si="5"/>
        <v>0</v>
      </c>
      <c r="AA37" s="4">
        <f t="shared" si="6"/>
        <v>0</v>
      </c>
      <c r="AB37" s="4">
        <f t="shared" si="7"/>
        <v>0</v>
      </c>
      <c r="AC37" s="1" t="str">
        <f t="shared" si="9"/>
        <v/>
      </c>
    </row>
    <row r="38" spans="4:29" ht="156.75" customHeight="1">
      <c r="D38" s="36">
        <v>9</v>
      </c>
      <c r="E38" s="390" t="s">
        <v>45</v>
      </c>
      <c r="F38" s="391"/>
      <c r="G38" s="36" t="s">
        <v>429</v>
      </c>
      <c r="H38" s="392" t="s">
        <v>81</v>
      </c>
      <c r="I38" s="393"/>
      <c r="J38" s="393"/>
      <c r="K38" s="393"/>
      <c r="L38" s="394"/>
      <c r="M38" s="77"/>
      <c r="N38" s="77"/>
      <c r="O38" s="77"/>
      <c r="P38" s="78">
        <v>3</v>
      </c>
      <c r="Q38" s="78">
        <v>2</v>
      </c>
      <c r="T38" s="4">
        <f t="shared" si="8"/>
        <v>0</v>
      </c>
      <c r="U38" s="4">
        <f t="shared" si="0"/>
        <v>0</v>
      </c>
      <c r="V38" s="4">
        <f t="shared" si="1"/>
        <v>0</v>
      </c>
      <c r="W38" s="4">
        <f t="shared" si="2"/>
        <v>0</v>
      </c>
      <c r="X38" s="4">
        <f t="shared" si="3"/>
        <v>0</v>
      </c>
      <c r="Y38" s="4">
        <f t="shared" si="4"/>
        <v>0</v>
      </c>
      <c r="Z38" s="4">
        <f t="shared" si="5"/>
        <v>0</v>
      </c>
      <c r="AA38" s="4">
        <f t="shared" si="6"/>
        <v>0</v>
      </c>
      <c r="AB38" s="4">
        <f t="shared" si="7"/>
        <v>0</v>
      </c>
      <c r="AC38" s="1" t="str">
        <f t="shared" si="9"/>
        <v/>
      </c>
    </row>
    <row r="39" spans="4:29" ht="114.75" customHeight="1">
      <c r="D39" s="36">
        <v>9</v>
      </c>
      <c r="E39" s="390" t="s">
        <v>45</v>
      </c>
      <c r="F39" s="391"/>
      <c r="G39" s="36" t="s">
        <v>430</v>
      </c>
      <c r="H39" s="392" t="s">
        <v>362</v>
      </c>
      <c r="I39" s="393"/>
      <c r="J39" s="393"/>
      <c r="K39" s="393"/>
      <c r="L39" s="394"/>
      <c r="M39" s="77"/>
      <c r="N39" s="77"/>
      <c r="O39" s="77"/>
      <c r="P39" s="78">
        <v>3</v>
      </c>
      <c r="Q39" s="78">
        <v>2</v>
      </c>
      <c r="T39" s="4">
        <f>IF(AND(OR($N39="x",$O39="x"),$P39=1,$Q39=3),1,0)</f>
        <v>0</v>
      </c>
      <c r="U39" s="4">
        <f t="shared" si="0"/>
        <v>0</v>
      </c>
      <c r="V39" s="4">
        <f t="shared" si="1"/>
        <v>0</v>
      </c>
      <c r="W39" s="4">
        <f t="shared" si="2"/>
        <v>0</v>
      </c>
      <c r="X39" s="4">
        <f t="shared" si="3"/>
        <v>0</v>
      </c>
      <c r="Y39" s="4">
        <f t="shared" si="4"/>
        <v>0</v>
      </c>
      <c r="Z39" s="4">
        <f t="shared" si="5"/>
        <v>0</v>
      </c>
      <c r="AA39" s="4">
        <f t="shared" si="6"/>
        <v>0</v>
      </c>
      <c r="AB39" s="4">
        <f t="shared" si="7"/>
        <v>0</v>
      </c>
      <c r="AC39" s="1" t="str">
        <f t="shared" si="9"/>
        <v/>
      </c>
    </row>
    <row r="40" spans="4:29" ht="153" customHeight="1">
      <c r="D40" s="36">
        <v>9</v>
      </c>
      <c r="E40" s="390" t="s">
        <v>45</v>
      </c>
      <c r="F40" s="391"/>
      <c r="G40" s="36" t="s">
        <v>431</v>
      </c>
      <c r="H40" s="392" t="s">
        <v>85</v>
      </c>
      <c r="I40" s="393"/>
      <c r="J40" s="393"/>
      <c r="K40" s="393"/>
      <c r="L40" s="394"/>
      <c r="M40" s="77"/>
      <c r="N40" s="77"/>
      <c r="O40" s="77"/>
      <c r="P40" s="78">
        <v>3</v>
      </c>
      <c r="Q40" s="78">
        <v>2</v>
      </c>
      <c r="T40" s="4">
        <f t="shared" si="8"/>
        <v>0</v>
      </c>
      <c r="U40" s="4">
        <f t="shared" si="0"/>
        <v>0</v>
      </c>
      <c r="V40" s="4">
        <f t="shared" si="1"/>
        <v>0</v>
      </c>
      <c r="W40" s="4">
        <f t="shared" si="2"/>
        <v>0</v>
      </c>
      <c r="X40" s="4">
        <f t="shared" si="3"/>
        <v>0</v>
      </c>
      <c r="Y40" s="4">
        <f t="shared" si="4"/>
        <v>0</v>
      </c>
      <c r="Z40" s="4">
        <f t="shared" si="5"/>
        <v>0</v>
      </c>
      <c r="AA40" s="4">
        <f t="shared" si="6"/>
        <v>0</v>
      </c>
      <c r="AB40" s="4">
        <f t="shared" si="7"/>
        <v>0</v>
      </c>
      <c r="AC40" s="1" t="str">
        <f t="shared" si="9"/>
        <v/>
      </c>
    </row>
    <row r="41" spans="4:29" ht="61.5" customHeight="1">
      <c r="D41" s="36">
        <v>9</v>
      </c>
      <c r="E41" s="390" t="s">
        <v>45</v>
      </c>
      <c r="F41" s="391"/>
      <c r="G41" s="36" t="s">
        <v>432</v>
      </c>
      <c r="H41" s="392" t="s">
        <v>87</v>
      </c>
      <c r="I41" s="393"/>
      <c r="J41" s="393"/>
      <c r="K41" s="393"/>
      <c r="L41" s="394"/>
      <c r="M41" s="77"/>
      <c r="N41" s="77"/>
      <c r="O41" s="77"/>
      <c r="P41" s="78">
        <v>3</v>
      </c>
      <c r="Q41" s="78">
        <v>2</v>
      </c>
      <c r="T41" s="4">
        <f t="shared" si="8"/>
        <v>0</v>
      </c>
      <c r="U41" s="4">
        <f t="shared" si="0"/>
        <v>0</v>
      </c>
      <c r="V41" s="4">
        <f t="shared" si="1"/>
        <v>0</v>
      </c>
      <c r="W41" s="4">
        <f t="shared" si="2"/>
        <v>0</v>
      </c>
      <c r="X41" s="4">
        <f t="shared" si="3"/>
        <v>0</v>
      </c>
      <c r="Y41" s="4">
        <f t="shared" si="4"/>
        <v>0</v>
      </c>
      <c r="Z41" s="4">
        <f t="shared" si="5"/>
        <v>0</v>
      </c>
      <c r="AA41" s="4">
        <f t="shared" si="6"/>
        <v>0</v>
      </c>
      <c r="AB41" s="4">
        <f t="shared" si="7"/>
        <v>0</v>
      </c>
      <c r="AC41" s="1" t="str">
        <f t="shared" si="9"/>
        <v/>
      </c>
    </row>
    <row r="42" spans="4:29" ht="155.25" customHeight="1">
      <c r="D42" s="36">
        <v>9</v>
      </c>
      <c r="E42" s="390" t="s">
        <v>45</v>
      </c>
      <c r="F42" s="391"/>
      <c r="G42" s="36" t="s">
        <v>433</v>
      </c>
      <c r="H42" s="392" t="s">
        <v>434</v>
      </c>
      <c r="I42" s="393"/>
      <c r="J42" s="393"/>
      <c r="K42" s="393"/>
      <c r="L42" s="394"/>
      <c r="M42" s="77"/>
      <c r="N42" s="77"/>
      <c r="O42" s="77"/>
      <c r="P42" s="78">
        <v>3</v>
      </c>
      <c r="Q42" s="78">
        <v>2</v>
      </c>
      <c r="T42" s="4">
        <f t="shared" si="8"/>
        <v>0</v>
      </c>
      <c r="U42" s="4">
        <f t="shared" si="0"/>
        <v>0</v>
      </c>
      <c r="V42" s="4">
        <f t="shared" si="1"/>
        <v>0</v>
      </c>
      <c r="W42" s="4">
        <f t="shared" si="2"/>
        <v>0</v>
      </c>
      <c r="X42" s="4">
        <f t="shared" si="3"/>
        <v>0</v>
      </c>
      <c r="Y42" s="4">
        <f t="shared" si="4"/>
        <v>0</v>
      </c>
      <c r="Z42" s="4">
        <f t="shared" si="5"/>
        <v>0</v>
      </c>
      <c r="AA42" s="4">
        <f t="shared" si="6"/>
        <v>0</v>
      </c>
      <c r="AB42" s="4">
        <f t="shared" si="7"/>
        <v>0</v>
      </c>
      <c r="AC42" s="1" t="str">
        <f t="shared" si="9"/>
        <v/>
      </c>
    </row>
    <row r="43" spans="4:29" ht="63" customHeight="1">
      <c r="D43" s="36">
        <v>9</v>
      </c>
      <c r="E43" s="390" t="s">
        <v>45</v>
      </c>
      <c r="F43" s="391"/>
      <c r="G43" s="36" t="s">
        <v>435</v>
      </c>
      <c r="H43" s="392" t="s">
        <v>91</v>
      </c>
      <c r="I43" s="393"/>
      <c r="J43" s="393"/>
      <c r="K43" s="393"/>
      <c r="L43" s="394"/>
      <c r="M43" s="77"/>
      <c r="N43" s="77"/>
      <c r="O43" s="77"/>
      <c r="P43" s="78">
        <v>3</v>
      </c>
      <c r="Q43" s="78">
        <v>2</v>
      </c>
      <c r="T43" s="4">
        <f t="shared" si="8"/>
        <v>0</v>
      </c>
      <c r="U43" s="4">
        <f t="shared" si="0"/>
        <v>0</v>
      </c>
      <c r="V43" s="4">
        <f t="shared" si="1"/>
        <v>0</v>
      </c>
      <c r="W43" s="4">
        <f t="shared" si="2"/>
        <v>0</v>
      </c>
      <c r="X43" s="4">
        <f t="shared" si="3"/>
        <v>0</v>
      </c>
      <c r="Y43" s="4">
        <f t="shared" si="4"/>
        <v>0</v>
      </c>
      <c r="Z43" s="4">
        <f t="shared" si="5"/>
        <v>0</v>
      </c>
      <c r="AA43" s="4">
        <f t="shared" si="6"/>
        <v>0</v>
      </c>
      <c r="AB43" s="4">
        <f t="shared" si="7"/>
        <v>0</v>
      </c>
      <c r="AC43" s="1" t="str">
        <f t="shared" si="9"/>
        <v/>
      </c>
    </row>
    <row r="44" spans="4:29" ht="205.5" customHeight="1">
      <c r="D44" s="36">
        <v>9</v>
      </c>
      <c r="E44" s="390" t="s">
        <v>45</v>
      </c>
      <c r="F44" s="391"/>
      <c r="G44" s="36" t="s">
        <v>436</v>
      </c>
      <c r="H44" s="392" t="s">
        <v>93</v>
      </c>
      <c r="I44" s="393"/>
      <c r="J44" s="393"/>
      <c r="K44" s="393"/>
      <c r="L44" s="394"/>
      <c r="M44" s="77"/>
      <c r="N44" s="77"/>
      <c r="O44" s="77"/>
      <c r="P44" s="78">
        <v>3</v>
      </c>
      <c r="Q44" s="78">
        <v>2</v>
      </c>
      <c r="T44" s="4">
        <f>IF(AND(OR($N44="x",$O44="x"),$P44=1,$Q44=3),1,0)</f>
        <v>0</v>
      </c>
      <c r="U44" s="4">
        <f t="shared" si="0"/>
        <v>0</v>
      </c>
      <c r="V44" s="4">
        <f t="shared" si="1"/>
        <v>0</v>
      </c>
      <c r="W44" s="4">
        <f t="shared" si="2"/>
        <v>0</v>
      </c>
      <c r="X44" s="4">
        <f t="shared" si="3"/>
        <v>0</v>
      </c>
      <c r="Y44" s="4">
        <f t="shared" si="4"/>
        <v>0</v>
      </c>
      <c r="Z44" s="4">
        <f t="shared" si="5"/>
        <v>0</v>
      </c>
      <c r="AA44" s="4">
        <f t="shared" si="6"/>
        <v>0</v>
      </c>
      <c r="AB44" s="4">
        <f t="shared" si="7"/>
        <v>0</v>
      </c>
      <c r="AC44" s="1" t="str">
        <f t="shared" si="9"/>
        <v/>
      </c>
    </row>
    <row r="45" spans="4:29" ht="288" customHeight="1">
      <c r="D45" s="36">
        <v>9</v>
      </c>
      <c r="E45" s="390" t="s">
        <v>45</v>
      </c>
      <c r="F45" s="391"/>
      <c r="G45" s="36" t="s">
        <v>437</v>
      </c>
      <c r="H45" s="392" t="s">
        <v>370</v>
      </c>
      <c r="I45" s="393"/>
      <c r="J45" s="393"/>
      <c r="K45" s="393"/>
      <c r="L45" s="394"/>
      <c r="M45" s="77"/>
      <c r="N45" s="77"/>
      <c r="O45" s="77"/>
      <c r="P45" s="78">
        <v>3</v>
      </c>
      <c r="Q45" s="78">
        <v>2</v>
      </c>
      <c r="T45" s="4">
        <f t="shared" si="8"/>
        <v>0</v>
      </c>
      <c r="U45" s="4">
        <f t="shared" si="0"/>
        <v>0</v>
      </c>
      <c r="V45" s="4">
        <f t="shared" si="1"/>
        <v>0</v>
      </c>
      <c r="W45" s="4">
        <f t="shared" si="2"/>
        <v>0</v>
      </c>
      <c r="X45" s="4">
        <f t="shared" si="3"/>
        <v>0</v>
      </c>
      <c r="Y45" s="4">
        <f t="shared" si="4"/>
        <v>0</v>
      </c>
      <c r="Z45" s="4">
        <f t="shared" si="5"/>
        <v>0</v>
      </c>
      <c r="AA45" s="4">
        <f t="shared" si="6"/>
        <v>0</v>
      </c>
      <c r="AB45" s="4">
        <f t="shared" si="7"/>
        <v>0</v>
      </c>
      <c r="AC45" s="1" t="str">
        <f t="shared" si="9"/>
        <v/>
      </c>
    </row>
    <row r="46" spans="4:29" ht="176.25" customHeight="1">
      <c r="D46" s="36">
        <v>9</v>
      </c>
      <c r="E46" s="390" t="s">
        <v>45</v>
      </c>
      <c r="F46" s="391"/>
      <c r="G46" s="36" t="s">
        <v>438</v>
      </c>
      <c r="H46" s="392" t="s">
        <v>372</v>
      </c>
      <c r="I46" s="393"/>
      <c r="J46" s="393"/>
      <c r="K46" s="393"/>
      <c r="L46" s="394"/>
      <c r="M46" s="77"/>
      <c r="N46" s="77"/>
      <c r="O46" s="77"/>
      <c r="P46" s="78">
        <v>3</v>
      </c>
      <c r="Q46" s="78">
        <v>2</v>
      </c>
      <c r="T46" s="4">
        <f>IF(AND(OR($N46="x",$O46="x"),$P46=1,$Q46=3),1,0)</f>
        <v>0</v>
      </c>
      <c r="U46" s="4">
        <f t="shared" si="0"/>
        <v>0</v>
      </c>
      <c r="V46" s="4">
        <f t="shared" si="1"/>
        <v>0</v>
      </c>
      <c r="W46" s="4">
        <f t="shared" si="2"/>
        <v>0</v>
      </c>
      <c r="X46" s="4">
        <f t="shared" si="3"/>
        <v>0</v>
      </c>
      <c r="Y46" s="4">
        <f t="shared" si="4"/>
        <v>0</v>
      </c>
      <c r="Z46" s="4">
        <f t="shared" si="5"/>
        <v>0</v>
      </c>
      <c r="AA46" s="4">
        <f t="shared" si="6"/>
        <v>0</v>
      </c>
      <c r="AB46" s="4">
        <f t="shared" si="7"/>
        <v>0</v>
      </c>
      <c r="AC46" s="1" t="str">
        <f t="shared" si="9"/>
        <v/>
      </c>
    </row>
    <row r="47" spans="4:29" ht="168" customHeight="1">
      <c r="D47" s="36">
        <v>9</v>
      </c>
      <c r="E47" s="390" t="s">
        <v>45</v>
      </c>
      <c r="F47" s="391"/>
      <c r="G47" s="36" t="s">
        <v>439</v>
      </c>
      <c r="H47" s="220" t="s">
        <v>99</v>
      </c>
      <c r="I47" s="221"/>
      <c r="J47" s="221"/>
      <c r="K47" s="221"/>
      <c r="L47" s="222"/>
      <c r="M47" s="77"/>
      <c r="N47" s="77"/>
      <c r="O47" s="77"/>
      <c r="P47" s="78">
        <v>3</v>
      </c>
      <c r="Q47" s="78">
        <v>2</v>
      </c>
      <c r="T47" s="4">
        <f>IF(AND(OR($N47="x",$O47="x"),$P47=1,$Q47=3),1,0)</f>
        <v>0</v>
      </c>
      <c r="U47" s="4">
        <f t="shared" si="0"/>
        <v>0</v>
      </c>
      <c r="V47" s="4">
        <f t="shared" si="1"/>
        <v>0</v>
      </c>
      <c r="W47" s="4">
        <f t="shared" si="2"/>
        <v>0</v>
      </c>
      <c r="X47" s="4">
        <f t="shared" si="3"/>
        <v>0</v>
      </c>
      <c r="Y47" s="4">
        <f t="shared" si="4"/>
        <v>0</v>
      </c>
      <c r="Z47" s="4">
        <f t="shared" si="5"/>
        <v>0</v>
      </c>
      <c r="AA47" s="4">
        <f t="shared" si="6"/>
        <v>0</v>
      </c>
      <c r="AB47" s="4">
        <f t="shared" si="7"/>
        <v>0</v>
      </c>
      <c r="AC47" s="1" t="str">
        <f t="shared" si="9"/>
        <v/>
      </c>
    </row>
    <row r="48" spans="4:29" ht="144" customHeight="1">
      <c r="D48" s="36">
        <v>9</v>
      </c>
      <c r="E48" s="390" t="s">
        <v>45</v>
      </c>
      <c r="F48" s="391"/>
      <c r="G48" s="36" t="s">
        <v>440</v>
      </c>
      <c r="H48" s="220" t="s">
        <v>101</v>
      </c>
      <c r="I48" s="221"/>
      <c r="J48" s="221"/>
      <c r="K48" s="221"/>
      <c r="L48" s="222"/>
      <c r="M48" s="77"/>
      <c r="N48" s="77"/>
      <c r="O48" s="77"/>
      <c r="P48" s="78">
        <v>3</v>
      </c>
      <c r="Q48" s="78">
        <v>2</v>
      </c>
      <c r="T48" s="4">
        <f>IF(AND(OR($N48="x",$O48="x"),$P48=1,$Q48=3),1,0)</f>
        <v>0</v>
      </c>
      <c r="U48" s="4">
        <f t="shared" si="0"/>
        <v>0</v>
      </c>
      <c r="V48" s="4">
        <f t="shared" si="1"/>
        <v>0</v>
      </c>
      <c r="W48" s="4">
        <f t="shared" si="2"/>
        <v>0</v>
      </c>
      <c r="X48" s="4">
        <f t="shared" si="3"/>
        <v>0</v>
      </c>
      <c r="Y48" s="4">
        <f t="shared" si="4"/>
        <v>0</v>
      </c>
      <c r="Z48" s="4">
        <f t="shared" si="5"/>
        <v>0</v>
      </c>
      <c r="AA48" s="4">
        <f t="shared" si="6"/>
        <v>0</v>
      </c>
      <c r="AB48" s="4">
        <f t="shared" si="7"/>
        <v>0</v>
      </c>
      <c r="AC48" s="1" t="str">
        <f t="shared" si="9"/>
        <v/>
      </c>
    </row>
    <row r="49" spans="1:29" ht="57" customHeight="1">
      <c r="D49" s="36">
        <v>9</v>
      </c>
      <c r="E49" s="390" t="s">
        <v>45</v>
      </c>
      <c r="F49" s="391"/>
      <c r="G49" s="36" t="s">
        <v>441</v>
      </c>
      <c r="H49" s="392" t="s">
        <v>442</v>
      </c>
      <c r="I49" s="393"/>
      <c r="J49" s="393"/>
      <c r="K49" s="393"/>
      <c r="L49" s="394"/>
      <c r="M49" s="77"/>
      <c r="N49" s="77"/>
      <c r="O49" s="77"/>
      <c r="P49" s="78">
        <v>3</v>
      </c>
      <c r="Q49" s="78">
        <v>2</v>
      </c>
      <c r="T49" s="4">
        <f t="shared" si="8"/>
        <v>0</v>
      </c>
      <c r="U49" s="4">
        <f t="shared" si="0"/>
        <v>0</v>
      </c>
      <c r="V49" s="4">
        <f t="shared" si="1"/>
        <v>0</v>
      </c>
      <c r="W49" s="4">
        <f t="shared" si="2"/>
        <v>0</v>
      </c>
      <c r="X49" s="4">
        <f t="shared" si="3"/>
        <v>0</v>
      </c>
      <c r="Y49" s="4">
        <f t="shared" si="4"/>
        <v>0</v>
      </c>
      <c r="Z49" s="4">
        <f t="shared" si="5"/>
        <v>0</v>
      </c>
      <c r="AA49" s="4">
        <f t="shared" si="6"/>
        <v>0</v>
      </c>
      <c r="AB49" s="4">
        <f t="shared" si="7"/>
        <v>0</v>
      </c>
      <c r="AC49" s="1" t="str">
        <f t="shared" si="9"/>
        <v/>
      </c>
    </row>
    <row r="50" spans="1:29" ht="125.25" customHeight="1">
      <c r="D50" s="36">
        <v>9</v>
      </c>
      <c r="E50" s="390" t="s">
        <v>45</v>
      </c>
      <c r="F50" s="391"/>
      <c r="G50" s="36" t="s">
        <v>443</v>
      </c>
      <c r="H50" s="392" t="s">
        <v>378</v>
      </c>
      <c r="I50" s="393"/>
      <c r="J50" s="393"/>
      <c r="K50" s="393"/>
      <c r="L50" s="394"/>
      <c r="M50" s="77"/>
      <c r="N50" s="77"/>
      <c r="O50" s="77"/>
      <c r="P50" s="78">
        <v>3</v>
      </c>
      <c r="Q50" s="78">
        <v>2</v>
      </c>
      <c r="T50" s="4">
        <f>IF(AND(OR($N50="x",$O50="x"),$P50=1,$Q50=3),1,0)</f>
        <v>0</v>
      </c>
      <c r="U50" s="4">
        <f t="shared" si="0"/>
        <v>0</v>
      </c>
      <c r="V50" s="4">
        <f t="shared" si="1"/>
        <v>0</v>
      </c>
      <c r="W50" s="4">
        <f t="shared" si="2"/>
        <v>0</v>
      </c>
      <c r="X50" s="4">
        <f t="shared" si="3"/>
        <v>0</v>
      </c>
      <c r="Y50" s="4">
        <f t="shared" si="4"/>
        <v>0</v>
      </c>
      <c r="Z50" s="4">
        <f t="shared" si="5"/>
        <v>0</v>
      </c>
      <c r="AA50" s="4">
        <f t="shared" si="6"/>
        <v>0</v>
      </c>
      <c r="AB50" s="4">
        <f t="shared" si="7"/>
        <v>0</v>
      </c>
      <c r="AC50" s="1" t="str">
        <f t="shared" si="9"/>
        <v/>
      </c>
    </row>
    <row r="51" spans="1:29" ht="106.5" customHeight="1">
      <c r="D51" s="36">
        <v>9</v>
      </c>
      <c r="E51" s="390" t="s">
        <v>45</v>
      </c>
      <c r="F51" s="391"/>
      <c r="G51" s="36" t="s">
        <v>444</v>
      </c>
      <c r="H51" s="392" t="s">
        <v>105</v>
      </c>
      <c r="I51" s="393"/>
      <c r="J51" s="393"/>
      <c r="K51" s="393"/>
      <c r="L51" s="394"/>
      <c r="M51" s="77"/>
      <c r="N51" s="77"/>
      <c r="O51" s="77"/>
      <c r="P51" s="78">
        <v>3</v>
      </c>
      <c r="Q51" s="78">
        <v>2</v>
      </c>
      <c r="T51" s="4">
        <f t="shared" si="8"/>
        <v>0</v>
      </c>
      <c r="U51" s="4">
        <f t="shared" si="0"/>
        <v>0</v>
      </c>
      <c r="V51" s="4">
        <f t="shared" si="1"/>
        <v>0</v>
      </c>
      <c r="W51" s="4">
        <f t="shared" si="2"/>
        <v>0</v>
      </c>
      <c r="X51" s="4">
        <f t="shared" si="3"/>
        <v>0</v>
      </c>
      <c r="Y51" s="4">
        <f t="shared" si="4"/>
        <v>0</v>
      </c>
      <c r="Z51" s="4">
        <f t="shared" si="5"/>
        <v>0</v>
      </c>
      <c r="AA51" s="4">
        <f t="shared" si="6"/>
        <v>0</v>
      </c>
      <c r="AB51" s="4">
        <f t="shared" si="7"/>
        <v>0</v>
      </c>
      <c r="AC51" s="1" t="str">
        <f t="shared" si="9"/>
        <v/>
      </c>
    </row>
    <row r="52" spans="1:29" s="1" customFormat="1" ht="210.75" customHeight="1">
      <c r="C52" s="49"/>
      <c r="D52" s="131" t="s">
        <v>178</v>
      </c>
      <c r="E52" s="286" t="s">
        <v>179</v>
      </c>
      <c r="F52" s="286"/>
      <c r="G52" s="131" t="s">
        <v>180</v>
      </c>
      <c r="H52" s="282" t="s">
        <v>181</v>
      </c>
      <c r="I52" s="283"/>
      <c r="J52" s="283"/>
      <c r="K52" s="283"/>
      <c r="L52" s="284"/>
      <c r="M52" s="62"/>
      <c r="N52" s="62"/>
      <c r="O52" s="62"/>
      <c r="P52" s="63">
        <v>1</v>
      </c>
      <c r="Q52" s="63">
        <v>2</v>
      </c>
      <c r="T52" s="34">
        <f t="shared" si="8"/>
        <v>0</v>
      </c>
      <c r="U52" s="34">
        <f t="shared" si="0"/>
        <v>0</v>
      </c>
      <c r="V52" s="34">
        <f t="shared" si="1"/>
        <v>0</v>
      </c>
      <c r="W52" s="34">
        <f t="shared" si="2"/>
        <v>0</v>
      </c>
      <c r="X52" s="34">
        <f t="shared" si="3"/>
        <v>0</v>
      </c>
      <c r="Y52" s="34">
        <f t="shared" si="4"/>
        <v>0</v>
      </c>
      <c r="Z52" s="34">
        <f t="shared" si="5"/>
        <v>0</v>
      </c>
      <c r="AA52" s="34">
        <f t="shared" si="6"/>
        <v>0</v>
      </c>
      <c r="AB52" s="34">
        <f t="shared" si="7"/>
        <v>0</v>
      </c>
      <c r="AC52" s="1" t="str">
        <f t="shared" si="9"/>
        <v/>
      </c>
    </row>
    <row r="53" spans="1:29" s="1" customFormat="1" ht="207.75" customHeight="1">
      <c r="C53" s="49"/>
      <c r="D53" s="131" t="s">
        <v>178</v>
      </c>
      <c r="E53" s="286" t="s">
        <v>179</v>
      </c>
      <c r="F53" s="286"/>
      <c r="G53" s="131" t="s">
        <v>182</v>
      </c>
      <c r="H53" s="282" t="s">
        <v>183</v>
      </c>
      <c r="I53" s="283"/>
      <c r="J53" s="283"/>
      <c r="K53" s="283"/>
      <c r="L53" s="284"/>
      <c r="M53" s="62"/>
      <c r="N53" s="62"/>
      <c r="O53" s="62"/>
      <c r="P53" s="63">
        <v>2</v>
      </c>
      <c r="Q53" s="63">
        <v>3</v>
      </c>
      <c r="T53" s="34">
        <f t="shared" si="8"/>
        <v>0</v>
      </c>
      <c r="U53" s="34">
        <f t="shared" si="0"/>
        <v>0</v>
      </c>
      <c r="V53" s="34">
        <f t="shared" si="1"/>
        <v>0</v>
      </c>
      <c r="W53" s="34">
        <f t="shared" si="2"/>
        <v>0</v>
      </c>
      <c r="X53" s="34">
        <f t="shared" si="3"/>
        <v>0</v>
      </c>
      <c r="Y53" s="34">
        <f t="shared" si="4"/>
        <v>0</v>
      </c>
      <c r="Z53" s="34">
        <f t="shared" si="5"/>
        <v>0</v>
      </c>
      <c r="AA53" s="34">
        <f t="shared" si="6"/>
        <v>0</v>
      </c>
      <c r="AB53" s="34">
        <f t="shared" si="7"/>
        <v>0</v>
      </c>
      <c r="AC53" s="1" t="str">
        <f t="shared" ref="AC53" si="10">IF(OR(N53="X",O53="X"),_xlfn.CONCAT(G53,";"),"")</f>
        <v/>
      </c>
    </row>
    <row r="54" spans="1:29" s="1" customFormat="1" ht="113.25" customHeight="1">
      <c r="C54" s="49"/>
      <c r="D54" s="32" t="s">
        <v>184</v>
      </c>
      <c r="E54" s="223" t="s">
        <v>185</v>
      </c>
      <c r="F54" s="224"/>
      <c r="G54" s="32" t="s">
        <v>186</v>
      </c>
      <c r="H54" s="220" t="s">
        <v>187</v>
      </c>
      <c r="I54" s="221"/>
      <c r="J54" s="221"/>
      <c r="K54" s="221"/>
      <c r="L54" s="221"/>
      <c r="M54" s="62"/>
      <c r="N54" s="62"/>
      <c r="O54" s="62"/>
      <c r="P54" s="63">
        <v>2</v>
      </c>
      <c r="Q54" s="63">
        <v>2</v>
      </c>
      <c r="T54" s="34">
        <f t="shared" si="8"/>
        <v>0</v>
      </c>
      <c r="U54" s="34">
        <f t="shared" si="0"/>
        <v>0</v>
      </c>
      <c r="V54" s="34">
        <f t="shared" si="1"/>
        <v>0</v>
      </c>
      <c r="W54" s="34">
        <f t="shared" si="2"/>
        <v>0</v>
      </c>
      <c r="X54" s="34">
        <f t="shared" si="3"/>
        <v>0</v>
      </c>
      <c r="Y54" s="34">
        <f t="shared" si="4"/>
        <v>0</v>
      </c>
      <c r="Z54" s="34">
        <f t="shared" si="5"/>
        <v>0</v>
      </c>
      <c r="AA54" s="34">
        <f t="shared" si="6"/>
        <v>0</v>
      </c>
      <c r="AB54" s="34">
        <f t="shared" si="7"/>
        <v>0</v>
      </c>
      <c r="AC54" s="1" t="str">
        <f t="shared" si="9"/>
        <v/>
      </c>
    </row>
    <row r="55" spans="1:29" s="1" customFormat="1" ht="129.75" customHeight="1">
      <c r="C55" s="51"/>
      <c r="D55" s="32" t="s">
        <v>188</v>
      </c>
      <c r="E55" s="270" t="s">
        <v>189</v>
      </c>
      <c r="F55" s="270"/>
      <c r="G55" s="32" t="s">
        <v>190</v>
      </c>
      <c r="H55" s="271" t="s">
        <v>191</v>
      </c>
      <c r="I55" s="271"/>
      <c r="J55" s="271"/>
      <c r="K55" s="271"/>
      <c r="L55" s="271"/>
      <c r="M55" s="62"/>
      <c r="N55" s="62"/>
      <c r="O55" s="62"/>
      <c r="P55" s="63">
        <v>2</v>
      </c>
      <c r="Q55" s="64">
        <v>2</v>
      </c>
      <c r="R55" s="3"/>
      <c r="T55" s="34">
        <f t="shared" si="8"/>
        <v>0</v>
      </c>
      <c r="U55" s="34">
        <f t="shared" si="0"/>
        <v>0</v>
      </c>
      <c r="V55" s="34">
        <f t="shared" si="1"/>
        <v>0</v>
      </c>
      <c r="W55" s="34">
        <f t="shared" si="2"/>
        <v>0</v>
      </c>
      <c r="X55" s="34">
        <f t="shared" si="3"/>
        <v>0</v>
      </c>
      <c r="Y55" s="34">
        <f t="shared" si="4"/>
        <v>0</v>
      </c>
      <c r="Z55" s="34">
        <f t="shared" si="5"/>
        <v>0</v>
      </c>
      <c r="AA55" s="34">
        <f t="shared" si="6"/>
        <v>0</v>
      </c>
      <c r="AB55" s="34">
        <f t="shared" si="7"/>
        <v>0</v>
      </c>
      <c r="AC55" s="1" t="str">
        <f t="shared" si="9"/>
        <v/>
      </c>
    </row>
    <row r="56" spans="1:29" s="1" customFormat="1" ht="129.75" customHeight="1">
      <c r="C56" s="51"/>
      <c r="D56" s="32" t="s">
        <v>192</v>
      </c>
      <c r="E56" s="270" t="s">
        <v>193</v>
      </c>
      <c r="F56" s="270"/>
      <c r="G56" s="32" t="s">
        <v>194</v>
      </c>
      <c r="H56" s="271" t="s">
        <v>195</v>
      </c>
      <c r="I56" s="271"/>
      <c r="J56" s="271"/>
      <c r="K56" s="271"/>
      <c r="L56" s="271"/>
      <c r="M56" s="62"/>
      <c r="N56" s="62"/>
      <c r="O56" s="62"/>
      <c r="P56" s="63">
        <v>2</v>
      </c>
      <c r="Q56" s="64">
        <v>2</v>
      </c>
      <c r="R56" s="3"/>
      <c r="T56" s="34">
        <f t="shared" si="8"/>
        <v>0</v>
      </c>
      <c r="U56" s="34">
        <f t="shared" si="0"/>
        <v>0</v>
      </c>
      <c r="V56" s="34">
        <f t="shared" si="1"/>
        <v>0</v>
      </c>
      <c r="W56" s="34">
        <f t="shared" si="2"/>
        <v>0</v>
      </c>
      <c r="X56" s="34">
        <f t="shared" si="3"/>
        <v>0</v>
      </c>
      <c r="Y56" s="34">
        <f t="shared" si="4"/>
        <v>0</v>
      </c>
      <c r="Z56" s="34">
        <f t="shared" si="5"/>
        <v>0</v>
      </c>
      <c r="AA56" s="34">
        <f t="shared" si="6"/>
        <v>0</v>
      </c>
      <c r="AB56" s="34">
        <f t="shared" si="7"/>
        <v>0</v>
      </c>
      <c r="AC56" s="1" t="str">
        <f t="shared" si="9"/>
        <v/>
      </c>
    </row>
    <row r="57" spans="1:29" s="1" customFormat="1" ht="244.5" customHeight="1">
      <c r="C57" s="49"/>
      <c r="D57" s="132" t="s">
        <v>196</v>
      </c>
      <c r="E57" s="338" t="s">
        <v>197</v>
      </c>
      <c r="F57" s="339"/>
      <c r="G57" s="32" t="s">
        <v>198</v>
      </c>
      <c r="H57" s="282" t="s">
        <v>199</v>
      </c>
      <c r="I57" s="283"/>
      <c r="J57" s="283"/>
      <c r="K57" s="283"/>
      <c r="L57" s="284"/>
      <c r="M57" s="62"/>
      <c r="N57" s="62"/>
      <c r="O57" s="62"/>
      <c r="P57" s="64">
        <v>3</v>
      </c>
      <c r="Q57" s="64">
        <v>1</v>
      </c>
      <c r="T57" s="34">
        <f>IF(AND(OR($N57="x",$O57="x"),$P57=1,$Q57=3),1,0)</f>
        <v>0</v>
      </c>
      <c r="U57" s="34">
        <f>IF(AND(OR($N57="x",$O57="x"),$P57=2,$Q57=3),1,0)</f>
        <v>0</v>
      </c>
      <c r="V57" s="34">
        <f>IF(AND(OR($N57="x",$O57="x"),$P57=3,$Q57=3),1,0)</f>
        <v>0</v>
      </c>
      <c r="W57" s="34">
        <f>IF(AND(OR($N57="x",$O57="x"),$P57=1,$Q57=2),1,0)</f>
        <v>0</v>
      </c>
      <c r="X57" s="34">
        <f>IF(AND(OR($N57="x",$O57="x"),$P57=2,$Q57=2),1,0)</f>
        <v>0</v>
      </c>
      <c r="Y57" s="34">
        <f>IF(AND(OR($N57="x",$O57="x"),$P57=3,$Q57=2),1,0)</f>
        <v>0</v>
      </c>
      <c r="Z57" s="34">
        <f>IF(AND(OR($N57="x",$O57="x"),$P57=1,$Q57=1),1,0)</f>
        <v>0</v>
      </c>
      <c r="AA57" s="34">
        <f>IF(AND(OR($N57="x",$O57="x"),$P57=2,$Q57=1),1,0)</f>
        <v>0</v>
      </c>
      <c r="AB57" s="34">
        <f>IF(AND(OR($N57="x",$O57="x"),$P57=3,$Q57=1),1,0)</f>
        <v>0</v>
      </c>
      <c r="AC57" s="1" t="str">
        <f t="shared" si="9"/>
        <v/>
      </c>
    </row>
    <row r="58" spans="1:29" s="1" customFormat="1" ht="171" customHeight="1">
      <c r="C58" s="49"/>
      <c r="D58" s="132" t="s">
        <v>264</v>
      </c>
      <c r="E58" s="371" t="s">
        <v>265</v>
      </c>
      <c r="F58" s="372"/>
      <c r="G58" s="32" t="s">
        <v>266</v>
      </c>
      <c r="H58" s="373" t="s">
        <v>267</v>
      </c>
      <c r="I58" s="374"/>
      <c r="J58" s="374"/>
      <c r="K58" s="374"/>
      <c r="L58" s="375"/>
      <c r="M58" s="62"/>
      <c r="N58" s="62"/>
      <c r="O58" s="62"/>
      <c r="P58" s="64">
        <v>2</v>
      </c>
      <c r="Q58" s="64">
        <v>1</v>
      </c>
      <c r="T58" s="34">
        <f>IF(AND(OR($N58="x",$O58="x"),$P58=1,$Q58=3),1,0)</f>
        <v>0</v>
      </c>
      <c r="U58" s="34">
        <f>IF(AND(OR($N58="x",$O58="x"),$P58=2,$Q58=3),1,0)</f>
        <v>0</v>
      </c>
      <c r="V58" s="34">
        <f>IF(AND(OR($N58="x",$O58="x"),$P58=3,$Q58=3),1,0)</f>
        <v>0</v>
      </c>
      <c r="W58" s="34">
        <f>IF(AND(OR($N58="x",$O58="x"),$P58=1,$Q58=2),1,0)</f>
        <v>0</v>
      </c>
      <c r="X58" s="34">
        <f>IF(AND(OR($N58="x",$O58="x"),$P58=2,$Q58=2),1,0)</f>
        <v>0</v>
      </c>
      <c r="Y58" s="34">
        <f>IF(AND(OR($N58="x",$O58="x"),$P58=3,$Q58=2),1,0)</f>
        <v>0</v>
      </c>
      <c r="Z58" s="34">
        <f>IF(AND(OR($N58="x",$O58="x"),$P58=1,$Q58=1),1,0)</f>
        <v>0</v>
      </c>
      <c r="AA58" s="34">
        <f>IF(AND(OR($N58="x",$O58="x"),$P58=2,$Q58=1),1,0)</f>
        <v>0</v>
      </c>
      <c r="AB58" s="34">
        <f>IF(AND(OR($N58="x",$O58="x"),$P58=3,$Q58=1),1,0)</f>
        <v>0</v>
      </c>
      <c r="AC58" s="1" t="str">
        <f t="shared" si="9"/>
        <v/>
      </c>
    </row>
    <row r="59" spans="1:29" s="1" customFormat="1" ht="98.25" customHeight="1">
      <c r="D59" s="36" t="s">
        <v>268</v>
      </c>
      <c r="E59" s="334" t="s">
        <v>269</v>
      </c>
      <c r="F59" s="335"/>
      <c r="G59" s="36" t="s">
        <v>270</v>
      </c>
      <c r="H59" s="362" t="s">
        <v>271</v>
      </c>
      <c r="I59" s="363"/>
      <c r="J59" s="363"/>
      <c r="K59" s="363"/>
      <c r="L59" s="364"/>
      <c r="M59" s="67"/>
      <c r="N59" s="67"/>
      <c r="O59" s="67"/>
      <c r="P59" s="68">
        <v>3</v>
      </c>
      <c r="Q59" s="68">
        <v>2</v>
      </c>
      <c r="T59" s="1">
        <f t="shared" ref="T59" si="11">IF(AND(OR($N59="x",$O59="x"),$P59=1,$Q59=3),1,0)</f>
        <v>0</v>
      </c>
      <c r="U59" s="1">
        <f t="shared" ref="U59" si="12">IF(AND(OR($N59="x",$O59="x"),$P59=2,$Q59=3),1,0)</f>
        <v>0</v>
      </c>
      <c r="V59" s="1">
        <f t="shared" ref="V59" si="13">IF(AND(OR($N59="x",$O59="x"),$P59=3,$Q59=3),1,0)</f>
        <v>0</v>
      </c>
      <c r="W59" s="1">
        <f t="shared" ref="W59" si="14">IF(AND(OR($N59="x",$O59="x"),$P59=1,$Q59=2),1,0)</f>
        <v>0</v>
      </c>
      <c r="X59" s="1">
        <f t="shared" ref="X59" si="15">IF(AND(OR($N59="x",$O59="x"),$P59=2,$Q59=2),1,0)</f>
        <v>0</v>
      </c>
      <c r="Y59" s="1">
        <f t="shared" ref="Y59" si="16">IF(AND(OR($N59="x",$O59="x"),$P59=3,$Q59=2),1,0)</f>
        <v>0</v>
      </c>
      <c r="Z59" s="1">
        <f t="shared" ref="Z59" si="17">IF(AND(OR($N59="x",$O59="x"),$P59=1,$Q59=1),1,0)</f>
        <v>0</v>
      </c>
      <c r="AA59" s="1">
        <f t="shared" ref="AA59" si="18">IF(AND(OR($N59="x",$O59="x"),$P59=2,$Q59=1),1,0)</f>
        <v>0</v>
      </c>
      <c r="AB59" s="1">
        <f t="shared" ref="AB59" si="19">IF(AND(OR($N59="x",$O59="x"),$P59=3,$Q59=1),1,0)</f>
        <v>0</v>
      </c>
      <c r="AC59" s="1" t="str">
        <f t="shared" si="9"/>
        <v/>
      </c>
    </row>
    <row r="60" spans="1:29" ht="12" customHeight="1">
      <c r="D60" s="79"/>
      <c r="E60" s="79"/>
      <c r="F60" s="79"/>
      <c r="G60" s="79"/>
      <c r="H60" s="79"/>
      <c r="I60" s="79"/>
      <c r="J60" s="79"/>
      <c r="K60" s="79"/>
      <c r="L60" s="79"/>
      <c r="M60" s="79"/>
      <c r="N60" s="79"/>
      <c r="O60" s="79"/>
      <c r="P60" s="79"/>
      <c r="Q60" s="79"/>
    </row>
    <row r="61" spans="1:29" s="206" customFormat="1" ht="56.25" customHeight="1">
      <c r="B61" s="207"/>
      <c r="C61" s="285" t="s">
        <v>272</v>
      </c>
      <c r="D61" s="285"/>
      <c r="E61" s="285"/>
      <c r="F61" s="285"/>
      <c r="G61" s="285"/>
      <c r="H61" s="285"/>
      <c r="I61" s="285"/>
      <c r="J61" s="285"/>
      <c r="K61" s="285"/>
      <c r="L61" s="285"/>
      <c r="M61" s="285"/>
      <c r="N61" s="285"/>
      <c r="O61" s="285"/>
      <c r="P61" s="285"/>
    </row>
    <row r="62" spans="1:29" s="209" customFormat="1" ht="264.75" customHeight="1">
      <c r="A62" s="208"/>
      <c r="B62" s="207"/>
      <c r="C62" s="238" t="s">
        <v>273</v>
      </c>
      <c r="D62" s="238"/>
      <c r="E62" s="238"/>
      <c r="F62" s="238"/>
      <c r="G62" s="238"/>
      <c r="H62" s="238"/>
      <c r="I62" s="238"/>
      <c r="J62" s="238"/>
      <c r="K62" s="238"/>
      <c r="L62" s="238"/>
      <c r="M62" s="238"/>
      <c r="N62" s="238"/>
      <c r="O62" s="238"/>
      <c r="P62" s="238"/>
      <c r="Q62" s="206"/>
    </row>
    <row r="63" spans="1:29" s="209" customFormat="1" ht="64.5" customHeight="1" thickBot="1">
      <c r="A63" s="208"/>
      <c r="B63" s="207"/>
      <c r="C63" s="238" t="s">
        <v>274</v>
      </c>
      <c r="D63" s="238"/>
      <c r="E63" s="238"/>
      <c r="F63" s="238"/>
      <c r="G63" s="238"/>
      <c r="H63" s="238"/>
      <c r="I63" s="238"/>
      <c r="J63" s="238"/>
      <c r="K63" s="238"/>
      <c r="L63" s="238"/>
      <c r="M63" s="238"/>
      <c r="N63" s="238"/>
      <c r="O63" s="238"/>
      <c r="P63" s="238"/>
      <c r="Q63" s="206"/>
    </row>
    <row r="64" spans="1:29" s="209" customFormat="1" ht="48" customHeight="1">
      <c r="A64" s="208"/>
      <c r="B64" s="207"/>
      <c r="C64" s="352" t="s">
        <v>275</v>
      </c>
      <c r="D64" s="353"/>
      <c r="E64" s="353"/>
      <c r="F64" s="353" t="s">
        <v>276</v>
      </c>
      <c r="G64" s="353"/>
      <c r="H64" s="353"/>
      <c r="I64" s="353"/>
      <c r="J64" s="353"/>
      <c r="K64" s="353"/>
      <c r="L64" s="353"/>
      <c r="M64" s="353" t="s">
        <v>277</v>
      </c>
      <c r="N64" s="353"/>
      <c r="O64" s="353"/>
      <c r="P64" s="368"/>
      <c r="Q64" s="206"/>
    </row>
    <row r="65" spans="1:29" s="209" customFormat="1" ht="71.25" customHeight="1">
      <c r="A65" s="208"/>
      <c r="B65" s="207"/>
      <c r="C65" s="354" t="s">
        <v>278</v>
      </c>
      <c r="D65" s="355"/>
      <c r="E65" s="355"/>
      <c r="F65" s="358" t="s">
        <v>279</v>
      </c>
      <c r="G65" s="358"/>
      <c r="H65" s="358"/>
      <c r="I65" s="358"/>
      <c r="J65" s="358"/>
      <c r="K65" s="358"/>
      <c r="L65" s="358"/>
      <c r="M65" s="358" t="s">
        <v>280</v>
      </c>
      <c r="N65" s="358"/>
      <c r="O65" s="358"/>
      <c r="P65" s="360"/>
      <c r="Q65" s="206"/>
    </row>
    <row r="66" spans="1:29" s="209" customFormat="1" ht="113.25" customHeight="1">
      <c r="A66" s="208"/>
      <c r="B66" s="207"/>
      <c r="C66" s="354" t="s">
        <v>281</v>
      </c>
      <c r="D66" s="355"/>
      <c r="E66" s="355"/>
      <c r="F66" s="358" t="s">
        <v>282</v>
      </c>
      <c r="G66" s="358"/>
      <c r="H66" s="358"/>
      <c r="I66" s="358"/>
      <c r="J66" s="358"/>
      <c r="K66" s="358"/>
      <c r="L66" s="358"/>
      <c r="M66" s="358" t="s">
        <v>280</v>
      </c>
      <c r="N66" s="358"/>
      <c r="O66" s="358"/>
      <c r="P66" s="360"/>
      <c r="Q66" s="206"/>
    </row>
    <row r="67" spans="1:29" s="209" customFormat="1" ht="100.5" customHeight="1" thickBot="1">
      <c r="A67" s="208"/>
      <c r="B67" s="207"/>
      <c r="C67" s="356" t="s">
        <v>283</v>
      </c>
      <c r="D67" s="357"/>
      <c r="E67" s="357"/>
      <c r="F67" s="359" t="s">
        <v>284</v>
      </c>
      <c r="G67" s="359"/>
      <c r="H67" s="359"/>
      <c r="I67" s="359"/>
      <c r="J67" s="359"/>
      <c r="K67" s="359"/>
      <c r="L67" s="359"/>
      <c r="M67" s="359" t="s">
        <v>285</v>
      </c>
      <c r="N67" s="359"/>
      <c r="O67" s="359"/>
      <c r="P67" s="361"/>
      <c r="Q67" s="206"/>
    </row>
    <row r="68" spans="1:29" s="209" customFormat="1" ht="32.25" customHeight="1">
      <c r="A68" s="208"/>
      <c r="B68" s="207"/>
      <c r="C68" s="337" t="s">
        <v>286</v>
      </c>
      <c r="D68" s="337"/>
      <c r="E68" s="337"/>
      <c r="F68" s="337"/>
      <c r="G68" s="337"/>
      <c r="H68" s="337"/>
      <c r="I68" s="337"/>
      <c r="J68" s="337"/>
      <c r="K68" s="337"/>
      <c r="L68" s="337"/>
      <c r="M68" s="337"/>
      <c r="N68" s="337"/>
      <c r="O68" s="337"/>
      <c r="P68" s="337"/>
      <c r="Q68" s="206"/>
    </row>
    <row r="69" spans="1:29" s="209" customFormat="1" ht="139.5" customHeight="1">
      <c r="A69" s="208"/>
      <c r="B69" s="207"/>
      <c r="C69" s="238" t="s">
        <v>287</v>
      </c>
      <c r="D69" s="238"/>
      <c r="E69" s="238"/>
      <c r="F69" s="238"/>
      <c r="G69" s="238"/>
      <c r="H69" s="238"/>
      <c r="I69" s="238"/>
      <c r="J69" s="238"/>
      <c r="K69" s="238"/>
      <c r="L69" s="238"/>
      <c r="M69" s="238"/>
      <c r="N69" s="238"/>
      <c r="O69" s="238"/>
      <c r="P69" s="238"/>
      <c r="Q69" s="206"/>
    </row>
    <row r="70" spans="1:29" s="5" customFormat="1" ht="18" customHeight="1">
      <c r="A70" s="4"/>
      <c r="B70" s="4"/>
      <c r="C70" s="21"/>
      <c r="D70" s="80"/>
      <c r="E70" s="80"/>
      <c r="F70" s="80"/>
      <c r="G70" s="80"/>
      <c r="H70" s="81"/>
      <c r="I70" s="81"/>
      <c r="J70" s="81"/>
      <c r="K70" s="81"/>
      <c r="L70" s="81"/>
      <c r="M70" s="81"/>
      <c r="N70" s="81"/>
      <c r="O70" s="81"/>
      <c r="P70" s="82"/>
      <c r="Q70" s="82"/>
      <c r="R70" s="21"/>
      <c r="T70" s="4"/>
      <c r="U70" s="4"/>
      <c r="V70" s="4"/>
      <c r="W70" s="4"/>
      <c r="X70" s="4"/>
      <c r="Y70" s="4"/>
      <c r="Z70" s="4"/>
      <c r="AA70" s="4"/>
      <c r="AB70" s="4"/>
      <c r="AC70" s="4"/>
    </row>
    <row r="71" spans="1:29" s="5" customFormat="1" ht="17.25" customHeight="1">
      <c r="A71" s="4"/>
      <c r="B71" s="4"/>
      <c r="C71" s="21"/>
      <c r="D71" s="80"/>
      <c r="E71" s="80"/>
      <c r="F71" s="80"/>
      <c r="G71" s="80"/>
      <c r="H71" s="81"/>
      <c r="I71" s="81"/>
      <c r="J71" s="81"/>
      <c r="K71" s="81"/>
      <c r="L71" s="81"/>
      <c r="M71" s="81"/>
      <c r="N71" s="81"/>
      <c r="O71" s="81"/>
      <c r="P71" s="82"/>
      <c r="Q71" s="82"/>
      <c r="R71" s="21"/>
      <c r="T71" s="4"/>
      <c r="U71" s="4"/>
      <c r="V71" s="4"/>
      <c r="W71" s="4"/>
      <c r="X71" s="4"/>
      <c r="Y71" s="4"/>
      <c r="Z71" s="4"/>
      <c r="AA71" s="4"/>
      <c r="AB71" s="4"/>
      <c r="AC71" s="4"/>
    </row>
    <row r="72" spans="1:29" ht="30" customHeight="1">
      <c r="H72" s="376"/>
      <c r="I72" s="377"/>
      <c r="J72" s="423" t="s">
        <v>288</v>
      </c>
      <c r="K72" s="424"/>
      <c r="L72" s="424"/>
      <c r="M72" s="424"/>
      <c r="N72" s="424"/>
      <c r="O72" s="425"/>
      <c r="P72" s="84"/>
    </row>
    <row r="73" spans="1:29" ht="37.5" customHeight="1">
      <c r="H73" s="378"/>
      <c r="I73" s="379"/>
      <c r="J73" s="426" t="s">
        <v>289</v>
      </c>
      <c r="K73" s="427"/>
      <c r="L73" s="426" t="s">
        <v>290</v>
      </c>
      <c r="M73" s="427"/>
      <c r="N73" s="426" t="s">
        <v>291</v>
      </c>
      <c r="O73" s="427"/>
      <c r="P73" s="85"/>
    </row>
    <row r="74" spans="1:29" ht="38.25" customHeight="1">
      <c r="H74" s="415" t="s">
        <v>292</v>
      </c>
      <c r="I74" s="95" t="s">
        <v>293</v>
      </c>
      <c r="J74" s="418">
        <f>SUM(T18:T59)</f>
        <v>0</v>
      </c>
      <c r="K74" s="419"/>
      <c r="L74" s="418">
        <f>SUM(U18:U59)</f>
        <v>0</v>
      </c>
      <c r="M74" s="419"/>
      <c r="N74" s="433">
        <f>SUM(V18:V59)</f>
        <v>0</v>
      </c>
      <c r="O74" s="433"/>
      <c r="P74" s="98"/>
      <c r="Q74" s="98"/>
    </row>
    <row r="75" spans="1:29" ht="37.5" customHeight="1">
      <c r="H75" s="416"/>
      <c r="I75" s="95" t="s">
        <v>294</v>
      </c>
      <c r="J75" s="421">
        <f>SUM(W18:W59)</f>
        <v>0</v>
      </c>
      <c r="K75" s="422"/>
      <c r="L75" s="428">
        <f>SUM(X18:X60)</f>
        <v>0</v>
      </c>
      <c r="M75" s="429"/>
      <c r="N75" s="430">
        <f>SUM(Y18:Y59)</f>
        <v>0</v>
      </c>
      <c r="O75" s="430"/>
      <c r="P75" s="98"/>
      <c r="Q75" s="98"/>
    </row>
    <row r="76" spans="1:29" ht="40.5" customHeight="1">
      <c r="H76" s="417"/>
      <c r="I76" s="95" t="s">
        <v>295</v>
      </c>
      <c r="J76" s="421">
        <f>SUM(Z18:Z59)</f>
        <v>0</v>
      </c>
      <c r="K76" s="422"/>
      <c r="L76" s="421">
        <f>SUM(AA18:AA59)</f>
        <v>0</v>
      </c>
      <c r="M76" s="422"/>
      <c r="N76" s="430">
        <f>SUM(AB18:AB59)</f>
        <v>0</v>
      </c>
      <c r="O76" s="430"/>
      <c r="P76" s="98"/>
      <c r="Q76" s="98"/>
    </row>
    <row r="77" spans="1:29" ht="48.75" customHeight="1">
      <c r="H77" s="380" t="s">
        <v>296</v>
      </c>
      <c r="I77" s="380"/>
      <c r="J77" s="380"/>
      <c r="K77" s="380"/>
      <c r="L77" s="380"/>
      <c r="M77" s="380"/>
      <c r="N77" s="380"/>
      <c r="O77" s="84">
        <f>SUM(J74:O76)</f>
        <v>0</v>
      </c>
    </row>
    <row r="78" spans="1:29">
      <c r="C78" s="1"/>
      <c r="D78" s="49"/>
      <c r="E78" s="49"/>
      <c r="F78" s="49"/>
      <c r="G78" s="49"/>
      <c r="H78" s="49"/>
      <c r="I78" s="49"/>
      <c r="J78" s="49"/>
      <c r="K78" s="49"/>
      <c r="L78" s="49"/>
      <c r="M78" s="49"/>
      <c r="N78" s="49"/>
      <c r="O78" s="49"/>
      <c r="P78" s="49"/>
      <c r="Q78" s="49"/>
      <c r="R78" s="18"/>
    </row>
    <row r="79" spans="1:29" s="3" customFormat="1" ht="74.25" customHeight="1">
      <c r="A79" s="16"/>
      <c r="B79" s="49"/>
      <c r="C79" s="249" t="s">
        <v>297</v>
      </c>
      <c r="D79" s="249"/>
      <c r="E79" s="249"/>
      <c r="F79" s="249"/>
      <c r="G79" s="249"/>
      <c r="H79" s="249"/>
      <c r="I79" s="249"/>
      <c r="J79" s="249"/>
      <c r="K79" s="249"/>
      <c r="L79" s="249"/>
      <c r="M79" s="249"/>
      <c r="N79" s="249"/>
      <c r="O79" s="249"/>
      <c r="P79" s="249"/>
      <c r="Q79" s="1"/>
    </row>
    <row r="80" spans="1:29" s="1" customFormat="1" ht="21" customHeight="1">
      <c r="B80" s="49"/>
      <c r="C80" s="240"/>
      <c r="D80" s="241"/>
      <c r="E80" s="241"/>
      <c r="F80" s="241"/>
      <c r="G80" s="241"/>
      <c r="H80" s="241"/>
      <c r="I80" s="241"/>
      <c r="J80" s="241"/>
      <c r="K80" s="241"/>
      <c r="L80" s="241"/>
      <c r="M80" s="241"/>
      <c r="N80" s="241"/>
      <c r="O80" s="241"/>
      <c r="P80" s="242"/>
      <c r="Q80" s="48"/>
      <c r="R80" s="48"/>
    </row>
    <row r="81" spans="2:18" s="1" customFormat="1" ht="21" customHeight="1">
      <c r="B81" s="49"/>
      <c r="C81" s="243"/>
      <c r="D81" s="244"/>
      <c r="E81" s="244"/>
      <c r="F81" s="244"/>
      <c r="G81" s="244"/>
      <c r="H81" s="244"/>
      <c r="I81" s="244"/>
      <c r="J81" s="244"/>
      <c r="K81" s="244"/>
      <c r="L81" s="244"/>
      <c r="M81" s="244"/>
      <c r="N81" s="244"/>
      <c r="O81" s="244"/>
      <c r="P81" s="245"/>
      <c r="Q81" s="48"/>
      <c r="R81" s="48"/>
    </row>
    <row r="82" spans="2:18" s="1" customFormat="1" ht="21" customHeight="1">
      <c r="B82" s="49"/>
      <c r="C82" s="243"/>
      <c r="D82" s="244"/>
      <c r="E82" s="244"/>
      <c r="F82" s="244"/>
      <c r="G82" s="244"/>
      <c r="H82" s="244"/>
      <c r="I82" s="244"/>
      <c r="J82" s="244"/>
      <c r="K82" s="244"/>
      <c r="L82" s="244"/>
      <c r="M82" s="244"/>
      <c r="N82" s="244"/>
      <c r="O82" s="244"/>
      <c r="P82" s="245"/>
      <c r="Q82" s="48"/>
      <c r="R82" s="48"/>
    </row>
    <row r="83" spans="2:18" s="1" customFormat="1" ht="21" customHeight="1">
      <c r="B83" s="49"/>
      <c r="C83" s="243"/>
      <c r="D83" s="244"/>
      <c r="E83" s="244"/>
      <c r="F83" s="244"/>
      <c r="G83" s="244"/>
      <c r="H83" s="244"/>
      <c r="I83" s="244"/>
      <c r="J83" s="244"/>
      <c r="K83" s="244"/>
      <c r="L83" s="244"/>
      <c r="M83" s="244"/>
      <c r="N83" s="244"/>
      <c r="O83" s="244"/>
      <c r="P83" s="245"/>
      <c r="Q83" s="48"/>
      <c r="R83" s="48"/>
    </row>
    <row r="84" spans="2:18" s="1" customFormat="1" ht="21" customHeight="1">
      <c r="B84" s="49"/>
      <c r="C84" s="246"/>
      <c r="D84" s="247"/>
      <c r="E84" s="247"/>
      <c r="F84" s="247"/>
      <c r="G84" s="247"/>
      <c r="H84" s="247"/>
      <c r="I84" s="247"/>
      <c r="J84" s="247"/>
      <c r="K84" s="247"/>
      <c r="L84" s="247"/>
      <c r="M84" s="247"/>
      <c r="N84" s="247"/>
      <c r="O84" s="247"/>
      <c r="P84" s="248"/>
      <c r="Q84" s="48"/>
      <c r="R84" s="48"/>
    </row>
    <row r="85" spans="2:18" s="1" customFormat="1" ht="30.75" customHeight="1">
      <c r="B85" s="49"/>
      <c r="C85" s="49"/>
      <c r="D85" s="49"/>
      <c r="E85" s="49"/>
      <c r="F85" s="49"/>
      <c r="G85" s="49"/>
      <c r="H85" s="49"/>
      <c r="I85" s="49"/>
      <c r="J85" s="49"/>
      <c r="K85" s="49"/>
      <c r="L85" s="49"/>
      <c r="M85" s="49"/>
      <c r="N85" s="49"/>
      <c r="O85" s="49"/>
      <c r="P85" s="49"/>
      <c r="Q85" s="48"/>
      <c r="R85" s="48"/>
    </row>
    <row r="86" spans="2:18" s="1" customFormat="1" ht="57.75" customHeight="1">
      <c r="B86" s="49"/>
      <c r="C86" s="249" t="s">
        <v>298</v>
      </c>
      <c r="D86" s="249"/>
      <c r="E86" s="249"/>
      <c r="F86" s="249"/>
      <c r="G86" s="249"/>
      <c r="H86" s="249"/>
      <c r="I86" s="249"/>
      <c r="J86" s="249"/>
      <c r="K86" s="249"/>
      <c r="L86" s="249"/>
      <c r="M86" s="249"/>
      <c r="N86" s="249"/>
      <c r="O86" s="249"/>
      <c r="P86" s="249"/>
      <c r="Q86" s="48"/>
      <c r="R86" s="48"/>
    </row>
    <row r="87" spans="2:18" s="1" customFormat="1" ht="21" customHeight="1">
      <c r="B87" s="49"/>
      <c r="C87" s="240"/>
      <c r="D87" s="241"/>
      <c r="E87" s="241"/>
      <c r="F87" s="241"/>
      <c r="G87" s="241"/>
      <c r="H87" s="241"/>
      <c r="I87" s="241"/>
      <c r="J87" s="241"/>
      <c r="K87" s="241"/>
      <c r="L87" s="241"/>
      <c r="M87" s="241"/>
      <c r="N87" s="241"/>
      <c r="O87" s="241"/>
      <c r="P87" s="242"/>
      <c r="Q87" s="48"/>
      <c r="R87" s="48"/>
    </row>
    <row r="88" spans="2:18" s="1" customFormat="1" ht="21" customHeight="1">
      <c r="B88" s="49"/>
      <c r="C88" s="243"/>
      <c r="D88" s="244"/>
      <c r="E88" s="244"/>
      <c r="F88" s="244"/>
      <c r="G88" s="244"/>
      <c r="H88" s="244"/>
      <c r="I88" s="244"/>
      <c r="J88" s="244"/>
      <c r="K88" s="244"/>
      <c r="L88" s="244"/>
      <c r="M88" s="244"/>
      <c r="N88" s="244"/>
      <c r="O88" s="244"/>
      <c r="P88" s="245"/>
      <c r="Q88" s="48"/>
      <c r="R88" s="48"/>
    </row>
    <row r="89" spans="2:18" s="1" customFormat="1" ht="21" customHeight="1">
      <c r="B89" s="49"/>
      <c r="C89" s="243"/>
      <c r="D89" s="244"/>
      <c r="E89" s="244"/>
      <c r="F89" s="244"/>
      <c r="G89" s="244"/>
      <c r="H89" s="244"/>
      <c r="I89" s="244"/>
      <c r="J89" s="244"/>
      <c r="K89" s="244"/>
      <c r="L89" s="244"/>
      <c r="M89" s="244"/>
      <c r="N89" s="244"/>
      <c r="O89" s="244"/>
      <c r="P89" s="245"/>
      <c r="Q89" s="48"/>
      <c r="R89" s="48"/>
    </row>
    <row r="90" spans="2:18" s="1" customFormat="1" ht="21" customHeight="1">
      <c r="B90" s="49"/>
      <c r="C90" s="243"/>
      <c r="D90" s="244"/>
      <c r="E90" s="244"/>
      <c r="F90" s="244"/>
      <c r="G90" s="244"/>
      <c r="H90" s="244"/>
      <c r="I90" s="244"/>
      <c r="J90" s="244"/>
      <c r="K90" s="244"/>
      <c r="L90" s="244"/>
      <c r="M90" s="244"/>
      <c r="N90" s="244"/>
      <c r="O90" s="244"/>
      <c r="P90" s="245"/>
      <c r="Q90" s="48"/>
      <c r="R90" s="48"/>
    </row>
    <row r="91" spans="2:18" s="1" customFormat="1" ht="21" customHeight="1">
      <c r="B91" s="49"/>
      <c r="C91" s="246"/>
      <c r="D91" s="247"/>
      <c r="E91" s="247"/>
      <c r="F91" s="247"/>
      <c r="G91" s="247"/>
      <c r="H91" s="247"/>
      <c r="I91" s="247"/>
      <c r="J91" s="247"/>
      <c r="K91" s="247"/>
      <c r="L91" s="247"/>
      <c r="M91" s="247"/>
      <c r="N91" s="247"/>
      <c r="O91" s="247"/>
      <c r="P91" s="248"/>
      <c r="Q91" s="48"/>
      <c r="R91" s="48"/>
    </row>
    <row r="92" spans="2:18" s="1" customFormat="1" ht="34.5" customHeight="1">
      <c r="B92" s="49"/>
      <c r="C92" s="49"/>
      <c r="D92" s="49"/>
      <c r="E92" s="49"/>
      <c r="F92" s="49"/>
      <c r="G92" s="49"/>
      <c r="H92" s="49"/>
      <c r="I92" s="49"/>
      <c r="J92" s="49"/>
      <c r="K92" s="49"/>
      <c r="L92" s="49"/>
      <c r="M92" s="49"/>
      <c r="N92" s="49"/>
      <c r="O92" s="49"/>
      <c r="P92" s="49"/>
      <c r="Q92" s="48"/>
      <c r="R92" s="48"/>
    </row>
    <row r="93" spans="2:18" s="1" customFormat="1" ht="114" customHeight="1">
      <c r="B93" s="49"/>
      <c r="C93" s="249" t="s">
        <v>299</v>
      </c>
      <c r="D93" s="249"/>
      <c r="E93" s="249"/>
      <c r="F93" s="249"/>
      <c r="G93" s="249"/>
      <c r="H93" s="249"/>
      <c r="I93" s="249"/>
      <c r="J93" s="249"/>
      <c r="K93" s="249"/>
      <c r="L93" s="249"/>
      <c r="M93" s="249"/>
      <c r="N93" s="249"/>
      <c r="O93" s="249"/>
      <c r="P93" s="249"/>
    </row>
    <row r="94" spans="2:18" s="1" customFormat="1" ht="21" customHeight="1">
      <c r="B94" s="49"/>
      <c r="C94" s="240"/>
      <c r="D94" s="241"/>
      <c r="E94" s="241"/>
      <c r="F94" s="241"/>
      <c r="G94" s="241"/>
      <c r="H94" s="241"/>
      <c r="I94" s="241"/>
      <c r="J94" s="241"/>
      <c r="K94" s="241"/>
      <c r="L94" s="241"/>
      <c r="M94" s="241"/>
      <c r="N94" s="241"/>
      <c r="O94" s="241"/>
      <c r="P94" s="242"/>
      <c r="Q94" s="48"/>
      <c r="R94" s="48"/>
    </row>
    <row r="95" spans="2:18" s="1" customFormat="1" ht="21" customHeight="1">
      <c r="B95" s="49"/>
      <c r="C95" s="243"/>
      <c r="D95" s="244"/>
      <c r="E95" s="244"/>
      <c r="F95" s="244"/>
      <c r="G95" s="244"/>
      <c r="H95" s="244"/>
      <c r="I95" s="244"/>
      <c r="J95" s="244"/>
      <c r="K95" s="244"/>
      <c r="L95" s="244"/>
      <c r="M95" s="244"/>
      <c r="N95" s="244"/>
      <c r="O95" s="244"/>
      <c r="P95" s="245"/>
      <c r="Q95" s="48"/>
      <c r="R95" s="48"/>
    </row>
    <row r="96" spans="2:18" s="1" customFormat="1" ht="21" customHeight="1">
      <c r="B96" s="49"/>
      <c r="C96" s="243"/>
      <c r="D96" s="244"/>
      <c r="E96" s="244"/>
      <c r="F96" s="244"/>
      <c r="G96" s="244"/>
      <c r="H96" s="244"/>
      <c r="I96" s="244"/>
      <c r="J96" s="244"/>
      <c r="K96" s="244"/>
      <c r="L96" s="244"/>
      <c r="M96" s="244"/>
      <c r="N96" s="244"/>
      <c r="O96" s="244"/>
      <c r="P96" s="245"/>
      <c r="Q96" s="48"/>
      <c r="R96" s="48"/>
    </row>
    <row r="97" spans="1:28" s="1" customFormat="1" ht="21" customHeight="1">
      <c r="B97" s="49"/>
      <c r="C97" s="243"/>
      <c r="D97" s="244"/>
      <c r="E97" s="244"/>
      <c r="F97" s="244"/>
      <c r="G97" s="244"/>
      <c r="H97" s="244"/>
      <c r="I97" s="244"/>
      <c r="J97" s="244"/>
      <c r="K97" s="244"/>
      <c r="L97" s="244"/>
      <c r="M97" s="244"/>
      <c r="N97" s="244"/>
      <c r="O97" s="244"/>
      <c r="P97" s="245"/>
      <c r="Q97" s="48"/>
      <c r="R97" s="48"/>
    </row>
    <row r="98" spans="1:28" s="1" customFormat="1" ht="21" customHeight="1">
      <c r="B98" s="49"/>
      <c r="C98" s="246"/>
      <c r="D98" s="247"/>
      <c r="E98" s="247"/>
      <c r="F98" s="247"/>
      <c r="G98" s="247"/>
      <c r="H98" s="247"/>
      <c r="I98" s="247"/>
      <c r="J98" s="247"/>
      <c r="K98" s="247"/>
      <c r="L98" s="247"/>
      <c r="M98" s="247"/>
      <c r="N98" s="247"/>
      <c r="O98" s="247"/>
      <c r="P98" s="248"/>
      <c r="Q98" s="48"/>
      <c r="R98" s="48"/>
    </row>
    <row r="99" spans="1:28" s="1" customFormat="1" ht="21" customHeight="1">
      <c r="B99" s="49"/>
      <c r="C99" s="205"/>
      <c r="D99" s="205"/>
      <c r="E99" s="205"/>
      <c r="F99" s="205"/>
      <c r="G99" s="205"/>
      <c r="H99" s="205"/>
      <c r="I99" s="205"/>
      <c r="J99" s="205"/>
      <c r="K99" s="205"/>
      <c r="L99" s="205"/>
      <c r="M99" s="205"/>
      <c r="N99" s="205"/>
      <c r="O99" s="205"/>
      <c r="P99" s="205"/>
      <c r="Q99" s="48"/>
      <c r="R99" s="48"/>
    </row>
    <row r="100" spans="1:28" s="1" customFormat="1">
      <c r="B100" s="50"/>
      <c r="C100" s="237" t="s">
        <v>300</v>
      </c>
      <c r="D100" s="237"/>
      <c r="E100" s="237"/>
      <c r="F100" s="237"/>
      <c r="G100" s="237"/>
      <c r="H100" s="237"/>
      <c r="I100" s="237"/>
      <c r="J100" s="237"/>
      <c r="K100" s="237"/>
      <c r="L100" s="237"/>
      <c r="M100" s="237"/>
      <c r="N100" s="237"/>
      <c r="O100" s="49"/>
      <c r="P100" s="49"/>
      <c r="Q100" s="2"/>
    </row>
    <row r="101" spans="1:28" s="209" customFormat="1" ht="128.25" customHeight="1">
      <c r="A101" s="208"/>
      <c r="B101" s="207"/>
      <c r="C101" s="238" t="s">
        <v>301</v>
      </c>
      <c r="D101" s="238"/>
      <c r="E101" s="238"/>
      <c r="F101" s="238"/>
      <c r="G101" s="238"/>
      <c r="H101" s="238"/>
      <c r="I101" s="238"/>
      <c r="J101" s="238"/>
      <c r="K101" s="238"/>
      <c r="L101" s="238"/>
      <c r="M101" s="238"/>
      <c r="N101" s="238"/>
      <c r="O101" s="238"/>
      <c r="P101" s="238"/>
      <c r="Q101" s="206"/>
    </row>
    <row r="102" spans="1:28" s="209" customFormat="1" ht="75" customHeight="1">
      <c r="A102" s="208"/>
      <c r="B102" s="207"/>
      <c r="C102" s="238" t="s">
        <v>302</v>
      </c>
      <c r="D102" s="238"/>
      <c r="E102" s="238"/>
      <c r="F102" s="238"/>
      <c r="G102" s="238"/>
      <c r="H102" s="238"/>
      <c r="I102" s="238"/>
      <c r="J102" s="238"/>
      <c r="K102" s="238"/>
      <c r="L102" s="238"/>
      <c r="M102" s="238"/>
      <c r="N102" s="238"/>
      <c r="O102" s="238"/>
      <c r="P102" s="238"/>
      <c r="Q102" s="206"/>
    </row>
    <row r="103" spans="1:28" s="209" customFormat="1" ht="273.75" customHeight="1">
      <c r="A103" s="208"/>
      <c r="B103" s="207"/>
      <c r="C103" s="238" t="s">
        <v>303</v>
      </c>
      <c r="D103" s="238"/>
      <c r="E103" s="238"/>
      <c r="F103" s="238"/>
      <c r="G103" s="238"/>
      <c r="H103" s="238"/>
      <c r="I103" s="238"/>
      <c r="J103" s="238"/>
      <c r="K103" s="238"/>
      <c r="L103" s="238"/>
      <c r="M103" s="238"/>
      <c r="N103" s="238"/>
      <c r="O103" s="238"/>
      <c r="P103" s="238"/>
      <c r="Q103" s="206"/>
    </row>
    <row r="104" spans="1:28" s="206" customFormat="1" ht="129" customHeight="1">
      <c r="B104" s="207"/>
      <c r="C104" s="238" t="s">
        <v>304</v>
      </c>
      <c r="D104" s="238"/>
      <c r="E104" s="238"/>
      <c r="F104" s="238"/>
      <c r="G104" s="238"/>
      <c r="H104" s="238"/>
      <c r="I104" s="238"/>
      <c r="J104" s="238"/>
      <c r="K104" s="238"/>
      <c r="L104" s="238"/>
      <c r="M104" s="238"/>
      <c r="N104" s="238"/>
      <c r="O104" s="238"/>
      <c r="P104" s="238"/>
      <c r="AB104" s="210"/>
    </row>
    <row r="105" spans="1:28" s="209" customFormat="1" ht="324" customHeight="1">
      <c r="A105" s="208"/>
      <c r="B105" s="207"/>
      <c r="C105" s="238" t="s">
        <v>305</v>
      </c>
      <c r="D105" s="238"/>
      <c r="E105" s="238"/>
      <c r="F105" s="238"/>
      <c r="G105" s="238"/>
      <c r="H105" s="238"/>
      <c r="I105" s="238"/>
      <c r="J105" s="238"/>
      <c r="K105" s="238"/>
      <c r="L105" s="238"/>
      <c r="M105" s="238"/>
      <c r="N105" s="238"/>
      <c r="O105" s="238"/>
      <c r="P105" s="238"/>
      <c r="Q105" s="206"/>
    </row>
    <row r="106" spans="1:28" s="206" customFormat="1" ht="165" customHeight="1">
      <c r="B106" s="211"/>
      <c r="C106" s="250" t="s">
        <v>306</v>
      </c>
      <c r="D106" s="250"/>
      <c r="E106" s="250"/>
      <c r="F106" s="250"/>
      <c r="G106" s="250"/>
      <c r="H106" s="250"/>
      <c r="I106" s="250"/>
      <c r="J106" s="250"/>
      <c r="K106" s="250"/>
      <c r="L106" s="250"/>
      <c r="M106" s="250"/>
      <c r="N106" s="250"/>
      <c r="O106" s="250"/>
      <c r="P106" s="250"/>
      <c r="Q106" s="209"/>
      <c r="AB106" s="210"/>
    </row>
    <row r="107" spans="1:28" s="206" customFormat="1" ht="266.25" customHeight="1">
      <c r="B107" s="207"/>
      <c r="C107" s="238" t="s">
        <v>307</v>
      </c>
      <c r="D107" s="238"/>
      <c r="E107" s="238"/>
      <c r="F107" s="238"/>
      <c r="G107" s="238"/>
      <c r="H107" s="238"/>
      <c r="I107" s="238"/>
      <c r="J107" s="238"/>
      <c r="K107" s="238"/>
      <c r="L107" s="238"/>
      <c r="M107" s="238"/>
      <c r="N107" s="238"/>
      <c r="O107" s="238"/>
      <c r="P107" s="238"/>
      <c r="AB107" s="210"/>
    </row>
    <row r="108" spans="1:28" s="209" customFormat="1" ht="72" customHeight="1">
      <c r="A108" s="208"/>
      <c r="B108" s="207"/>
      <c r="C108" s="238" t="s">
        <v>308</v>
      </c>
      <c r="D108" s="238"/>
      <c r="E108" s="238"/>
      <c r="F108" s="238"/>
      <c r="G108" s="238"/>
      <c r="H108" s="238"/>
      <c r="I108" s="238"/>
      <c r="J108" s="238"/>
      <c r="K108" s="238"/>
      <c r="L108" s="238"/>
      <c r="M108" s="238"/>
      <c r="N108" s="238"/>
      <c r="O108" s="238"/>
      <c r="P108" s="238"/>
      <c r="Q108" s="206"/>
    </row>
    <row r="109" spans="1:28" s="209" customFormat="1" ht="129" customHeight="1">
      <c r="A109" s="208"/>
      <c r="B109" s="207"/>
      <c r="C109" s="238" t="s">
        <v>309</v>
      </c>
      <c r="D109" s="238"/>
      <c r="E109" s="238"/>
      <c r="F109" s="238"/>
      <c r="G109" s="238"/>
      <c r="H109" s="238"/>
      <c r="I109" s="238"/>
      <c r="J109" s="238"/>
      <c r="K109" s="238"/>
      <c r="L109" s="238"/>
      <c r="M109" s="238"/>
      <c r="N109" s="238"/>
      <c r="O109" s="238"/>
      <c r="P109" s="238"/>
      <c r="Q109" s="206"/>
    </row>
    <row r="110" spans="1:28" s="209" customFormat="1" ht="166.5" customHeight="1">
      <c r="A110" s="208"/>
      <c r="B110" s="207"/>
      <c r="C110" s="250" t="s">
        <v>310</v>
      </c>
      <c r="D110" s="250"/>
      <c r="E110" s="250"/>
      <c r="F110" s="250"/>
      <c r="G110" s="250"/>
      <c r="H110" s="250"/>
      <c r="I110" s="250"/>
      <c r="J110" s="250"/>
      <c r="K110" s="250"/>
      <c r="L110" s="250"/>
      <c r="M110" s="250"/>
      <c r="N110" s="250"/>
      <c r="O110" s="250"/>
      <c r="P110" s="250"/>
      <c r="Q110" s="206"/>
    </row>
    <row r="111" spans="1:28" s="206" customFormat="1" ht="208.5" customHeight="1">
      <c r="B111" s="207"/>
      <c r="C111" s="250" t="s">
        <v>311</v>
      </c>
      <c r="D111" s="250"/>
      <c r="E111" s="250"/>
      <c r="F111" s="250"/>
      <c r="G111" s="250"/>
      <c r="H111" s="250"/>
      <c r="I111" s="250"/>
      <c r="J111" s="250"/>
      <c r="K111" s="250"/>
      <c r="L111" s="250"/>
      <c r="M111" s="250"/>
      <c r="N111" s="250"/>
      <c r="O111" s="250"/>
      <c r="P111" s="250"/>
      <c r="Q111" s="212"/>
    </row>
    <row r="112" spans="1:28" s="206" customFormat="1" ht="133.5" customHeight="1">
      <c r="B112" s="207"/>
      <c r="C112" s="336" t="s">
        <v>312</v>
      </c>
      <c r="D112" s="336"/>
      <c r="E112" s="336"/>
      <c r="F112" s="336"/>
      <c r="G112" s="336"/>
      <c r="H112" s="336"/>
      <c r="I112" s="336"/>
      <c r="J112" s="336"/>
      <c r="K112" s="336"/>
      <c r="L112" s="336"/>
      <c r="M112" s="336"/>
      <c r="N112" s="336"/>
      <c r="O112" s="336"/>
      <c r="P112" s="336"/>
      <c r="Q112" s="212"/>
    </row>
    <row r="113" spans="2:18" s="206" customFormat="1" ht="320.25" customHeight="1">
      <c r="B113" s="207"/>
      <c r="C113" s="250" t="s">
        <v>313</v>
      </c>
      <c r="D113" s="250"/>
      <c r="E113" s="250"/>
      <c r="F113" s="250"/>
      <c r="G113" s="250"/>
      <c r="H113" s="250"/>
      <c r="I113" s="250"/>
      <c r="J113" s="250"/>
      <c r="K113" s="250"/>
      <c r="L113" s="250"/>
      <c r="M113" s="250"/>
      <c r="N113" s="250"/>
      <c r="O113" s="250"/>
      <c r="P113" s="250"/>
      <c r="Q113" s="212"/>
    </row>
    <row r="114" spans="2:18" s="206" customFormat="1" ht="274.5" customHeight="1">
      <c r="B114" s="207"/>
      <c r="C114" s="250" t="s">
        <v>395</v>
      </c>
      <c r="D114" s="250"/>
      <c r="E114" s="250"/>
      <c r="F114" s="250"/>
      <c r="G114" s="250"/>
      <c r="H114" s="250"/>
      <c r="I114" s="250"/>
      <c r="J114" s="250"/>
      <c r="K114" s="250"/>
      <c r="L114" s="250"/>
      <c r="M114" s="250"/>
      <c r="N114" s="250"/>
      <c r="O114" s="250"/>
      <c r="P114" s="250"/>
      <c r="Q114" s="212"/>
    </row>
    <row r="115" spans="2:18" s="159" customFormat="1" ht="84.75" customHeight="1">
      <c r="B115" s="200"/>
      <c r="C115" s="303"/>
      <c r="D115" s="303"/>
      <c r="E115" s="303"/>
      <c r="F115" s="303"/>
      <c r="G115" s="303"/>
      <c r="H115" s="370" t="s">
        <v>315</v>
      </c>
      <c r="I115" s="370"/>
      <c r="J115" s="370"/>
      <c r="K115" s="370"/>
      <c r="L115" s="370"/>
      <c r="M115" s="370"/>
      <c r="N115" s="370"/>
      <c r="O115" s="370"/>
      <c r="P115" s="370"/>
    </row>
    <row r="116" spans="2:18" s="1" customFormat="1" ht="36" customHeight="1">
      <c r="B116" s="49"/>
      <c r="C116" s="431" t="s">
        <v>316</v>
      </c>
      <c r="D116" s="432"/>
      <c r="E116" s="432"/>
      <c r="F116" s="432"/>
      <c r="G116" s="225" t="str">
        <f>IF($L$5&lt;&gt;"",$L$5,"")</f>
        <v/>
      </c>
      <c r="H116" s="225"/>
      <c r="I116" s="225"/>
      <c r="J116" s="225"/>
      <c r="K116" s="225"/>
      <c r="L116" s="225"/>
      <c r="M116" s="225"/>
      <c r="N116" s="225"/>
      <c r="O116" s="225"/>
      <c r="P116" s="226"/>
      <c r="Q116" s="29"/>
    </row>
    <row r="117" spans="2:18" s="1" customFormat="1">
      <c r="B117" s="49"/>
      <c r="C117" s="49"/>
      <c r="D117" s="49"/>
      <c r="E117" s="49"/>
      <c r="F117" s="49"/>
      <c r="G117" s="49"/>
      <c r="H117" s="49"/>
      <c r="I117" s="49"/>
      <c r="J117" s="49"/>
      <c r="K117" s="49"/>
      <c r="L117" s="49"/>
      <c r="M117" s="49"/>
      <c r="N117" s="49"/>
      <c r="O117" s="49"/>
      <c r="P117" s="49"/>
    </row>
    <row r="118" spans="2:18" s="1" customFormat="1">
      <c r="B118" s="49"/>
      <c r="C118" s="251" t="s">
        <v>317</v>
      </c>
      <c r="D118" s="251"/>
      <c r="E118" s="251"/>
      <c r="F118" s="251"/>
      <c r="G118" s="251"/>
      <c r="H118" s="251"/>
      <c r="I118" s="251"/>
      <c r="J118" s="251"/>
      <c r="K118" s="251"/>
      <c r="L118" s="251"/>
      <c r="M118" s="251"/>
      <c r="N118" s="251"/>
      <c r="O118" s="251"/>
      <c r="P118" s="251"/>
    </row>
    <row r="119" spans="2:18" s="1" customFormat="1" ht="42" customHeight="1">
      <c r="B119" s="49"/>
      <c r="C119" s="228" t="s">
        <v>318</v>
      </c>
      <c r="D119" s="228"/>
      <c r="E119" s="228"/>
      <c r="F119" s="228"/>
      <c r="G119" s="239"/>
      <c r="H119" s="239"/>
      <c r="I119" s="239"/>
      <c r="J119" s="49"/>
      <c r="K119" s="49"/>
      <c r="L119" s="49"/>
      <c r="M119" s="49"/>
      <c r="N119" s="49"/>
      <c r="O119" s="49"/>
      <c r="P119" s="49"/>
    </row>
    <row r="120" spans="2:18" s="1" customFormat="1">
      <c r="B120" s="49"/>
      <c r="C120" s="49"/>
      <c r="D120" s="49"/>
      <c r="E120" s="49"/>
      <c r="F120" s="49"/>
      <c r="G120" s="49"/>
      <c r="H120" s="49"/>
      <c r="I120" s="49"/>
      <c r="J120" s="49"/>
      <c r="K120" s="49"/>
      <c r="L120" s="49"/>
      <c r="M120" s="49"/>
      <c r="N120" s="49"/>
      <c r="O120" s="49"/>
      <c r="P120" s="49"/>
    </row>
    <row r="121" spans="2:18" s="159" customFormat="1" ht="58.5" customHeight="1">
      <c r="B121" s="200"/>
      <c r="C121" s="369" t="s">
        <v>319</v>
      </c>
      <c r="D121" s="369"/>
      <c r="E121" s="369"/>
      <c r="F121" s="369"/>
      <c r="G121" s="201"/>
      <c r="H121" s="201"/>
      <c r="I121" s="202"/>
      <c r="J121" s="202"/>
      <c r="K121" s="202"/>
      <c r="L121" s="202"/>
      <c r="M121" s="202"/>
      <c r="N121" s="202"/>
      <c r="O121" s="202"/>
      <c r="P121" s="202"/>
    </row>
    <row r="122" spans="2:18" s="159" customFormat="1" ht="44.25" customHeight="1">
      <c r="B122" s="200"/>
      <c r="C122" s="365" t="s">
        <v>320</v>
      </c>
      <c r="D122" s="365"/>
      <c r="E122" s="365"/>
      <c r="F122" s="365"/>
      <c r="G122" s="201"/>
      <c r="H122" s="201"/>
      <c r="I122" s="202"/>
      <c r="J122" s="202"/>
      <c r="K122" s="202"/>
      <c r="L122" s="202"/>
      <c r="M122" s="202"/>
      <c r="N122" s="202"/>
      <c r="O122" s="202"/>
      <c r="P122" s="202"/>
    </row>
    <row r="123" spans="2:18" s="159" customFormat="1" ht="144" customHeight="1">
      <c r="B123" s="200"/>
      <c r="C123" s="200"/>
      <c r="D123" s="200"/>
      <c r="E123" s="200"/>
      <c r="F123" s="200"/>
      <c r="G123" s="200"/>
      <c r="H123" s="227" t="s">
        <v>321</v>
      </c>
      <c r="I123" s="227"/>
      <c r="J123" s="227"/>
      <c r="K123" s="227"/>
      <c r="L123" s="227"/>
      <c r="M123" s="203"/>
      <c r="N123" s="200"/>
      <c r="O123" s="200"/>
      <c r="P123" s="200"/>
    </row>
    <row r="124" spans="2:18">
      <c r="C124" s="5"/>
      <c r="R124" s="5"/>
    </row>
  </sheetData>
  <sheetProtection algorithmName="SHA-512" hashValue="eYw8N420LggT2P8++jCPrbxxu5rCrkFSXHKNSJyOLGa+0e0SNXoSnwQwnYwOo1oqk9zTXU7L5stVhQUNFrwSgg==" saltValue="47/85cVRCnDR6/OCIFfUIg==" spinCount="100000" sheet="1" objects="1" formatCells="0" formatColumns="0" formatRows="0" insertColumns="0" insertRows="0" insertHyperlinks="0" autoFilter="0"/>
  <autoFilter ref="M17:M59" xr:uid="{FCA8615F-CCD6-425A-9447-A6E1EB77485F}"/>
  <mergeCells count="190">
    <mergeCell ref="L75:M75"/>
    <mergeCell ref="J72:O72"/>
    <mergeCell ref="E52:F52"/>
    <mergeCell ref="E44:F44"/>
    <mergeCell ref="C62:P62"/>
    <mergeCell ref="E39:F39"/>
    <mergeCell ref="E30:F30"/>
    <mergeCell ref="H39:L39"/>
    <mergeCell ref="J73:K73"/>
    <mergeCell ref="L73:M73"/>
    <mergeCell ref="E41:F41"/>
    <mergeCell ref="H41:L41"/>
    <mergeCell ref="H40:L40"/>
    <mergeCell ref="E59:F59"/>
    <mergeCell ref="H38:L38"/>
    <mergeCell ref="E38:F38"/>
    <mergeCell ref="E50:F50"/>
    <mergeCell ref="H50:L50"/>
    <mergeCell ref="C61:P61"/>
    <mergeCell ref="C63:P63"/>
    <mergeCell ref="C64:E64"/>
    <mergeCell ref="F64:L64"/>
    <mergeCell ref="M64:P64"/>
    <mergeCell ref="C68:P68"/>
    <mergeCell ref="AC16:AC17"/>
    <mergeCell ref="E19:F19"/>
    <mergeCell ref="H19:L19"/>
    <mergeCell ref="E20:F20"/>
    <mergeCell ref="H20:L20"/>
    <mergeCell ref="AA16:AA17"/>
    <mergeCell ref="AB16:AB17"/>
    <mergeCell ref="T16:T17"/>
    <mergeCell ref="U16:U17"/>
    <mergeCell ref="V16:V17"/>
    <mergeCell ref="W16:W17"/>
    <mergeCell ref="X16:X17"/>
    <mergeCell ref="Y16:Y17"/>
    <mergeCell ref="E18:F18"/>
    <mergeCell ref="Z16:Z17"/>
    <mergeCell ref="D16:F17"/>
    <mergeCell ref="G16:L17"/>
    <mergeCell ref="M16:O16"/>
    <mergeCell ref="P16:P17"/>
    <mergeCell ref="Q16:Q17"/>
    <mergeCell ref="D5:K5"/>
    <mergeCell ref="L5:N5"/>
    <mergeCell ref="D7:Q7"/>
    <mergeCell ref="H28:L28"/>
    <mergeCell ref="H29:L29"/>
    <mergeCell ref="H30:L30"/>
    <mergeCell ref="E42:F42"/>
    <mergeCell ref="H42:L42"/>
    <mergeCell ref="E43:F43"/>
    <mergeCell ref="H43:L43"/>
    <mergeCell ref="E28:F28"/>
    <mergeCell ref="E36:F36"/>
    <mergeCell ref="H36:L36"/>
    <mergeCell ref="E31:F31"/>
    <mergeCell ref="E33:F33"/>
    <mergeCell ref="H33:L33"/>
    <mergeCell ref="H31:L31"/>
    <mergeCell ref="E29:F29"/>
    <mergeCell ref="E34:F34"/>
    <mergeCell ref="E37:F37"/>
    <mergeCell ref="H37:L37"/>
    <mergeCell ref="D12:Q14"/>
    <mergeCell ref="H18:L18"/>
    <mergeCell ref="H27:L27"/>
    <mergeCell ref="A2:A3"/>
    <mergeCell ref="D3:G3"/>
    <mergeCell ref="H3:K3"/>
    <mergeCell ref="L3:N3"/>
    <mergeCell ref="D10:Q10"/>
    <mergeCell ref="E40:F40"/>
    <mergeCell ref="H52:L52"/>
    <mergeCell ref="E54:F54"/>
    <mergeCell ref="H54:L54"/>
    <mergeCell ref="E25:F25"/>
    <mergeCell ref="H25:L25"/>
    <mergeCell ref="E26:F26"/>
    <mergeCell ref="H26:L26"/>
    <mergeCell ref="D8:Q9"/>
    <mergeCell ref="O3:Q3"/>
    <mergeCell ref="P5:Q5"/>
    <mergeCell ref="D2:G2"/>
    <mergeCell ref="H2:K2"/>
    <mergeCell ref="L2:N2"/>
    <mergeCell ref="O2:Q2"/>
    <mergeCell ref="H49:L49"/>
    <mergeCell ref="E46:F46"/>
    <mergeCell ref="H46:L46"/>
    <mergeCell ref="E47:F47"/>
    <mergeCell ref="AP8:AP9"/>
    <mergeCell ref="AQ8:AQ9"/>
    <mergeCell ref="AG8:AI8"/>
    <mergeCell ref="AJ8:AJ9"/>
    <mergeCell ref="AE8:AE9"/>
    <mergeCell ref="AK8:AK9"/>
    <mergeCell ref="AL8:AL9"/>
    <mergeCell ref="AM8:AM9"/>
    <mergeCell ref="AN8:AN9"/>
    <mergeCell ref="AO8:AO9"/>
    <mergeCell ref="E21:F21"/>
    <mergeCell ref="H21:L21"/>
    <mergeCell ref="E22:F22"/>
    <mergeCell ref="H24:L24"/>
    <mergeCell ref="H22:L22"/>
    <mergeCell ref="C79:P79"/>
    <mergeCell ref="C80:P84"/>
    <mergeCell ref="E56:F56"/>
    <mergeCell ref="H56:L56"/>
    <mergeCell ref="H74:H76"/>
    <mergeCell ref="J74:K74"/>
    <mergeCell ref="L74:M74"/>
    <mergeCell ref="N74:O74"/>
    <mergeCell ref="H59:L59"/>
    <mergeCell ref="E58:F58"/>
    <mergeCell ref="H58:L58"/>
    <mergeCell ref="H44:L44"/>
    <mergeCell ref="E48:F48"/>
    <mergeCell ref="H47:L47"/>
    <mergeCell ref="E45:F45"/>
    <mergeCell ref="H45:L45"/>
    <mergeCell ref="H48:L48"/>
    <mergeCell ref="H32:L32"/>
    <mergeCell ref="N75:O75"/>
    <mergeCell ref="E23:F23"/>
    <mergeCell ref="H23:L23"/>
    <mergeCell ref="E24:F24"/>
    <mergeCell ref="E35:F35"/>
    <mergeCell ref="H35:L35"/>
    <mergeCell ref="H34:L34"/>
    <mergeCell ref="H77:N77"/>
    <mergeCell ref="J76:K76"/>
    <mergeCell ref="L76:M76"/>
    <mergeCell ref="H72:I73"/>
    <mergeCell ref="N76:O76"/>
    <mergeCell ref="N73:O73"/>
    <mergeCell ref="H51:L51"/>
    <mergeCell ref="E51:F51"/>
    <mergeCell ref="E57:F57"/>
    <mergeCell ref="H57:L57"/>
    <mergeCell ref="E53:F53"/>
    <mergeCell ref="H53:L53"/>
    <mergeCell ref="E55:F55"/>
    <mergeCell ref="H55:L55"/>
    <mergeCell ref="E49:F49"/>
    <mergeCell ref="E32:F32"/>
    <mergeCell ref="E27:F27"/>
    <mergeCell ref="J75:K75"/>
    <mergeCell ref="H123:L123"/>
    <mergeCell ref="C121:F121"/>
    <mergeCell ref="C116:F116"/>
    <mergeCell ref="G116:P116"/>
    <mergeCell ref="C118:P118"/>
    <mergeCell ref="C119:F119"/>
    <mergeCell ref="G119:I119"/>
    <mergeCell ref="C122:F122"/>
    <mergeCell ref="C115:G115"/>
    <mergeCell ref="H115:K115"/>
    <mergeCell ref="L115:P115"/>
    <mergeCell ref="C86:P86"/>
    <mergeCell ref="C87:P91"/>
    <mergeCell ref="C93:P93"/>
    <mergeCell ref="C109:P109"/>
    <mergeCell ref="C110:P110"/>
    <mergeCell ref="C111:P111"/>
    <mergeCell ref="C112:P112"/>
    <mergeCell ref="C113:P113"/>
    <mergeCell ref="C114:P114"/>
    <mergeCell ref="C100:N100"/>
    <mergeCell ref="C101:P101"/>
    <mergeCell ref="C102:P102"/>
    <mergeCell ref="C103:P103"/>
    <mergeCell ref="C104:P104"/>
    <mergeCell ref="C105:P105"/>
    <mergeCell ref="C106:P106"/>
    <mergeCell ref="C107:P107"/>
    <mergeCell ref="C108:P108"/>
    <mergeCell ref="C94:P98"/>
    <mergeCell ref="C69:P69"/>
    <mergeCell ref="C65:E65"/>
    <mergeCell ref="F65:L65"/>
    <mergeCell ref="M65:P65"/>
    <mergeCell ref="C66:E66"/>
    <mergeCell ref="F66:L66"/>
    <mergeCell ref="M66:P66"/>
    <mergeCell ref="C67:E67"/>
    <mergeCell ref="F67:L67"/>
    <mergeCell ref="M67:P67"/>
  </mergeCells>
  <conditionalFormatting sqref="A106:A107">
    <cfRule type="cellIs" dxfId="50" priority="1" operator="equal">
      <formula>"Obs"</formula>
    </cfRule>
  </conditionalFormatting>
  <conditionalFormatting sqref="J74:J76">
    <cfRule type="cellIs" dxfId="49" priority="9" operator="equal">
      <formula>" "</formula>
    </cfRule>
  </conditionalFormatting>
  <conditionalFormatting sqref="L74:L76 N74:N76">
    <cfRule type="cellIs" dxfId="48" priority="8" operator="equal">
      <formula>" "</formula>
    </cfRule>
  </conditionalFormatting>
  <dataValidations count="7">
    <dataValidation type="date" allowBlank="1" showInputMessage="1" showErrorMessage="1" error="Insira uma data válida." sqref="P5:Q5" xr:uid="{0E162EDB-DF39-4535-B95E-C4BAFEDA7C0B}">
      <formula1>36526</formula1>
      <formula2>54789</formula2>
    </dataValidation>
    <dataValidation type="decimal" allowBlank="1" showInputMessage="1" showErrorMessage="1" error="Apenas número." sqref="AF3" xr:uid="{0E0831E2-182E-40B4-89B1-D84C2B844C91}">
      <formula1>0</formula1>
      <formula2>1000000000</formula2>
    </dataValidation>
    <dataValidation type="list" allowBlank="1" showInputMessage="1" showErrorMessage="1" error="Selecionar um órgão ou uma entidade da lista." sqref="G119:I119" xr:uid="{FAE675F8-CC57-4375-816D-F1249DA975D0}">
      <formula1>"CGM,SEPLAG,SEMUG,SMA,SECONSER,SMCTI,SMDC,SME,SMF,SMHRF,SECLIMA,SMU,SAE,SMDCG,SMARHS,SEMPAS,PGM,SMASES,SMC,SMAC,SMEL,SEOP,SMO,NITPREV,EMUSA,FeSaúde,FAN,FMS,NELTUR,NITTRANS,CLIN,FME,SEXEC"</formula1>
    </dataValidation>
    <dataValidation type="list" allowBlank="1" showInputMessage="1" showErrorMessage="1" sqref="M52:M59 N18:O59" xr:uid="{C3342268-7225-403B-87B3-CF506252FD20}">
      <formula1>"X,x"</formula1>
    </dataValidation>
    <dataValidation type="list" allowBlank="1" showInputMessage="1" showErrorMessage="1" sqref="M18:M51" xr:uid="{4FD7FE3B-56D3-46D9-A227-E0DB0E088097}">
      <formula1>"ocultar"</formula1>
    </dataValidation>
    <dataValidation type="list" allowBlank="1" showInputMessage="1" showErrorMessage="1" error="Opções possíveis: &quot;Despacho&quot; e &quot;Retorno&quot;." sqref="AE3" xr:uid="{B7CD6741-5F58-4F86-A911-7AB4E5B0555D}">
      <formula1>"Sim"</formula1>
    </dataValidation>
    <dataValidation type="list" allowBlank="1" showInputMessage="1" showErrorMessage="1" error="Selecionar o órgão/entidade da lista. Se estiver faltando, solicitar acréscimo na lista." sqref="G119:I119" xr:uid="{4134C018-96E2-4295-87EB-45839272152D}">
      <formula1>"CGM,SEPLAG,SEMUG,SMA,SECONSER,SMCTI,SMDC,SME,SMF,SMHRF,SECLIMA,SMU,SAE,SMDCG,SMARHS,SEMPAS,PGM,SMASES,SMC,SMAC,SMEL,SEOP,SMO,NITPREV,EMUSA,FeSaúde,FAN,FMS,NELTUR,NITTRANS,CLIN,FME,SEXEC"</formula1>
    </dataValidation>
  </dataValidations>
  <printOptions horizontalCentered="1"/>
  <pageMargins left="0.31496062992125984" right="0.31496062992125984" top="0.19685039370078741" bottom="0.15748031496062992" header="0.31496062992125984" footer="0.31496062992125984"/>
  <pageSetup paperSize="9" scale="57" fitToHeight="0" orientation="portrait" r:id="rId1"/>
  <rowBreaks count="1" manualBreakCount="1">
    <brk id="59"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P119"/>
  <sheetViews>
    <sheetView showGridLines="0" zoomScale="60" zoomScaleNormal="60" zoomScaleSheetLayoutView="40" workbookViewId="0"/>
  </sheetViews>
  <sheetFormatPr defaultColWidth="9.140625" defaultRowHeight="23.25"/>
  <cols>
    <col min="1" max="1" width="6.85546875" style="4" customWidth="1"/>
    <col min="2" max="2" width="7.42578125" style="4" customWidth="1"/>
    <col min="3" max="3" width="6" style="83" customWidth="1"/>
    <col min="4" max="4" width="6.42578125" style="83" customWidth="1"/>
    <col min="5" max="5" width="8.5703125" style="83" customWidth="1"/>
    <col min="6" max="6" width="13.28515625" style="83" customWidth="1"/>
    <col min="7" max="11" width="12.7109375" style="83" customWidth="1"/>
    <col min="12" max="12" width="11.85546875" style="83" customWidth="1"/>
    <col min="13" max="13" width="12.7109375" style="83" customWidth="1"/>
    <col min="14" max="14" width="11.140625" style="83" customWidth="1"/>
    <col min="15" max="15" width="12.7109375" style="83" customWidth="1"/>
    <col min="16" max="16" width="10.42578125" style="83" customWidth="1"/>
    <col min="17" max="17" width="7.42578125" style="4" customWidth="1"/>
    <col min="18" max="18" width="6.42578125" style="4" hidden="1" customWidth="1"/>
    <col min="19" max="27" width="3.85546875" style="4" hidden="1" customWidth="1"/>
    <col min="28" max="28" width="14.7109375" style="4" hidden="1" customWidth="1"/>
    <col min="29" max="29" width="9.140625" style="4" customWidth="1"/>
    <col min="30" max="30" width="23.28515625" style="4" customWidth="1"/>
    <col min="31" max="31" width="32.28515625" style="4" customWidth="1"/>
    <col min="32" max="32" width="21.5703125" style="4" customWidth="1"/>
    <col min="33" max="33" width="12" style="4" customWidth="1"/>
    <col min="34" max="16384" width="9.140625" style="4"/>
  </cols>
  <sheetData>
    <row r="1" spans="1:42" ht="90.75" customHeight="1" thickBot="1">
      <c r="AD1" s="192" t="s">
        <v>0</v>
      </c>
      <c r="AE1" s="182"/>
      <c r="AH1" s="34"/>
      <c r="AI1" s="34"/>
    </row>
    <row r="2" spans="1:42" s="18" customFormat="1" ht="1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53.25" customHeight="1">
      <c r="B5" s="20"/>
      <c r="C5" s="395" t="s">
        <v>9</v>
      </c>
      <c r="D5" s="395"/>
      <c r="E5" s="395"/>
      <c r="F5" s="395"/>
      <c r="G5" s="395"/>
      <c r="H5" s="395"/>
      <c r="I5" s="395"/>
      <c r="J5" s="395"/>
      <c r="K5" s="321"/>
      <c r="L5" s="321"/>
      <c r="M5" s="321"/>
      <c r="N5" s="54"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5.5" customHeight="1" thickBot="1">
      <c r="B7" s="21"/>
      <c r="C7" s="328" t="s">
        <v>11</v>
      </c>
      <c r="D7" s="329"/>
      <c r="E7" s="329"/>
      <c r="F7" s="329"/>
      <c r="G7" s="329"/>
      <c r="H7" s="329"/>
      <c r="I7" s="329"/>
      <c r="J7" s="329"/>
      <c r="K7" s="329"/>
      <c r="L7" s="329"/>
      <c r="M7" s="329"/>
      <c r="N7" s="329"/>
      <c r="O7" s="329"/>
      <c r="P7" s="330"/>
      <c r="Q7" s="21"/>
      <c r="R7" s="21"/>
      <c r="AD7" s="3"/>
      <c r="AE7" s="13"/>
      <c r="AF7" s="2" t="s">
        <v>12</v>
      </c>
      <c r="AG7" s="2"/>
      <c r="AH7" s="2"/>
      <c r="AI7" s="3"/>
      <c r="AJ7" s="3"/>
      <c r="AK7" s="3"/>
      <c r="AL7" s="3"/>
      <c r="AM7" s="3"/>
      <c r="AN7" s="3"/>
      <c r="AO7" s="3"/>
      <c r="AP7" s="3"/>
    </row>
    <row r="8" spans="1:42" s="5" customFormat="1" ht="66.75" customHeight="1">
      <c r="B8" s="21"/>
      <c r="C8" s="311"/>
      <c r="D8" s="312"/>
      <c r="E8" s="312"/>
      <c r="F8" s="312"/>
      <c r="G8" s="312"/>
      <c r="H8" s="312"/>
      <c r="I8" s="312"/>
      <c r="J8" s="312"/>
      <c r="K8" s="312"/>
      <c r="L8" s="312"/>
      <c r="M8" s="312"/>
      <c r="N8" s="312"/>
      <c r="O8" s="312"/>
      <c r="P8" s="313"/>
      <c r="Q8" s="21"/>
      <c r="R8" s="21"/>
      <c r="AD8" s="386" t="s">
        <v>2</v>
      </c>
      <c r="AE8" s="13"/>
      <c r="AF8" s="468" t="s">
        <v>13</v>
      </c>
      <c r="AG8" s="469"/>
      <c r="AH8" s="470"/>
      <c r="AI8" s="381" t="s">
        <v>14</v>
      </c>
      <c r="AJ8" s="388" t="s">
        <v>7</v>
      </c>
      <c r="AK8" s="388" t="s">
        <v>15</v>
      </c>
      <c r="AL8" s="388" t="s">
        <v>16</v>
      </c>
      <c r="AM8" s="381" t="s">
        <v>17</v>
      </c>
      <c r="AN8" s="381" t="s">
        <v>18</v>
      </c>
      <c r="AO8" s="381" t="s">
        <v>19</v>
      </c>
      <c r="AP8" s="383" t="s">
        <v>8</v>
      </c>
    </row>
    <row r="9" spans="1:42" s="5" customFormat="1" ht="73.5" customHeight="1" thickBot="1">
      <c r="B9" s="21"/>
      <c r="C9" s="314"/>
      <c r="D9" s="315"/>
      <c r="E9" s="315"/>
      <c r="F9" s="315"/>
      <c r="G9" s="315"/>
      <c r="H9" s="315"/>
      <c r="I9" s="315"/>
      <c r="J9" s="315"/>
      <c r="K9" s="315"/>
      <c r="L9" s="315"/>
      <c r="M9" s="315"/>
      <c r="N9" s="315"/>
      <c r="O9" s="315"/>
      <c r="P9" s="316"/>
      <c r="Q9" s="21"/>
      <c r="R9" s="21"/>
      <c r="AD9" s="387"/>
      <c r="AE9" s="13"/>
      <c r="AF9" s="147" t="s">
        <v>20</v>
      </c>
      <c r="AG9" s="158" t="s">
        <v>21</v>
      </c>
      <c r="AH9" s="158" t="s">
        <v>22</v>
      </c>
      <c r="AI9" s="382"/>
      <c r="AJ9" s="389"/>
      <c r="AK9" s="389"/>
      <c r="AL9" s="389"/>
      <c r="AM9" s="382"/>
      <c r="AN9" s="382"/>
      <c r="AO9" s="382"/>
      <c r="AP9" s="384"/>
    </row>
    <row r="10" spans="1:42" s="5" customFormat="1" ht="46.5" customHeight="1">
      <c r="B10" s="21"/>
      <c r="C10" s="292" t="s">
        <v>24</v>
      </c>
      <c r="D10" s="292"/>
      <c r="E10" s="292"/>
      <c r="F10" s="292"/>
      <c r="G10" s="292"/>
      <c r="H10" s="292"/>
      <c r="I10" s="292"/>
      <c r="J10" s="292"/>
      <c r="K10" s="292"/>
      <c r="L10" s="292"/>
      <c r="M10" s="292"/>
      <c r="N10" s="292"/>
      <c r="O10" s="292"/>
      <c r="P10" s="292"/>
      <c r="Q10" s="21"/>
      <c r="R10" s="21"/>
      <c r="AD10" s="151" t="str">
        <f>IF(C3="","",C3)</f>
        <v/>
      </c>
      <c r="AE10" s="13"/>
      <c r="AF10" s="151" t="str">
        <f>IF(K5="","",K5)</f>
        <v/>
      </c>
      <c r="AG10" s="151" t="str">
        <f>IF(O5="","",YEAR(O5))</f>
        <v/>
      </c>
      <c r="AH10" s="151" t="str">
        <f>IF(AD3="Sim","NT de Retorno","")</f>
        <v/>
      </c>
      <c r="AI10" s="151" t="str">
        <f>IF(G115="","",G115)</f>
        <v/>
      </c>
      <c r="AJ10" s="152" t="str">
        <f>IF(AE3="","",AE3)</f>
        <v/>
      </c>
      <c r="AK10" s="152"/>
      <c r="AL10" s="152"/>
      <c r="AM10" s="152" t="str">
        <f>_xlfn.CONCAT(AB18:AB57)</f>
        <v/>
      </c>
      <c r="AN10" s="153" t="str">
        <f>IF(C8="","",C8)</f>
        <v/>
      </c>
      <c r="AO10" s="151" t="s">
        <v>445</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13"/>
    </row>
    <row r="12" spans="1:42" s="5" customFormat="1" ht="16.5" customHeight="1" thickTop="1">
      <c r="A12" s="18"/>
      <c r="B12" s="21"/>
      <c r="C12" s="438" t="s">
        <v>446</v>
      </c>
      <c r="D12" s="438"/>
      <c r="E12" s="438"/>
      <c r="F12" s="438"/>
      <c r="G12" s="438"/>
      <c r="H12" s="438"/>
      <c r="I12" s="438"/>
      <c r="J12" s="438"/>
      <c r="K12" s="438"/>
      <c r="L12" s="438"/>
      <c r="M12" s="438"/>
      <c r="N12" s="438"/>
      <c r="O12" s="438"/>
      <c r="P12" s="438"/>
      <c r="Q12" s="21"/>
      <c r="AE12" s="13"/>
    </row>
    <row r="13" spans="1:42" s="5" customFormat="1" ht="16.5" customHeight="1">
      <c r="A13" s="18"/>
      <c r="B13" s="21"/>
      <c r="C13" s="439"/>
      <c r="D13" s="439"/>
      <c r="E13" s="439"/>
      <c r="F13" s="439"/>
      <c r="G13" s="439"/>
      <c r="H13" s="439"/>
      <c r="I13" s="439"/>
      <c r="J13" s="439"/>
      <c r="K13" s="439"/>
      <c r="L13" s="439"/>
      <c r="M13" s="439"/>
      <c r="N13" s="439"/>
      <c r="O13" s="439"/>
      <c r="P13" s="439"/>
      <c r="Q13" s="21"/>
    </row>
    <row r="14" spans="1:42" ht="16.5" customHeight="1">
      <c r="C14" s="439"/>
      <c r="D14" s="439"/>
      <c r="E14" s="439"/>
      <c r="F14" s="439"/>
      <c r="G14" s="439"/>
      <c r="H14" s="439"/>
      <c r="I14" s="439"/>
      <c r="J14" s="439"/>
      <c r="K14" s="439"/>
      <c r="L14" s="439"/>
      <c r="M14" s="439"/>
      <c r="N14" s="439"/>
      <c r="O14" s="439"/>
      <c r="P14" s="439"/>
    </row>
    <row r="15" spans="1:42" ht="9" customHeight="1" thickBot="1">
      <c r="C15" s="99"/>
      <c r="D15" s="99"/>
      <c r="E15" s="99"/>
      <c r="F15" s="99"/>
      <c r="G15" s="99"/>
      <c r="H15" s="99"/>
      <c r="I15" s="99"/>
      <c r="J15" s="99"/>
      <c r="K15" s="99"/>
      <c r="L15" s="99"/>
      <c r="M15" s="99"/>
      <c r="N15" s="99"/>
      <c r="O15" s="100"/>
      <c r="P15" s="100"/>
    </row>
    <row r="16" spans="1:42" ht="24" customHeight="1">
      <c r="C16" s="442" t="s">
        <v>26</v>
      </c>
      <c r="D16" s="443"/>
      <c r="E16" s="444"/>
      <c r="F16" s="445" t="s">
        <v>324</v>
      </c>
      <c r="G16" s="446"/>
      <c r="H16" s="446"/>
      <c r="I16" s="446"/>
      <c r="J16" s="446"/>
      <c r="K16" s="447"/>
      <c r="L16" s="448" t="s">
        <v>28</v>
      </c>
      <c r="M16" s="449"/>
      <c r="N16" s="450"/>
      <c r="O16" s="442" t="s">
        <v>29</v>
      </c>
      <c r="P16" s="451" t="s">
        <v>30</v>
      </c>
      <c r="S16" s="440" t="s">
        <v>31</v>
      </c>
      <c r="T16" s="440" t="s">
        <v>32</v>
      </c>
      <c r="U16" s="440" t="s">
        <v>33</v>
      </c>
      <c r="V16" s="440" t="s">
        <v>34</v>
      </c>
      <c r="W16" s="440" t="s">
        <v>35</v>
      </c>
      <c r="X16" s="440" t="s">
        <v>36</v>
      </c>
      <c r="Y16" s="440" t="s">
        <v>37</v>
      </c>
      <c r="Z16" s="440" t="s">
        <v>38</v>
      </c>
      <c r="AA16" s="440" t="s">
        <v>39</v>
      </c>
      <c r="AB16" s="366" t="s">
        <v>40</v>
      </c>
    </row>
    <row r="17" spans="3:28" ht="37.5" customHeight="1">
      <c r="C17" s="442"/>
      <c r="D17" s="443"/>
      <c r="E17" s="444"/>
      <c r="F17" s="445"/>
      <c r="G17" s="446"/>
      <c r="H17" s="446"/>
      <c r="I17" s="446"/>
      <c r="J17" s="446"/>
      <c r="K17" s="447"/>
      <c r="L17" s="90" t="s">
        <v>41</v>
      </c>
      <c r="M17" s="93" t="s">
        <v>42</v>
      </c>
      <c r="N17" s="90" t="s">
        <v>43</v>
      </c>
      <c r="O17" s="442"/>
      <c r="P17" s="465"/>
      <c r="S17" s="441"/>
      <c r="T17" s="441"/>
      <c r="U17" s="441"/>
      <c r="V17" s="441"/>
      <c r="W17" s="441"/>
      <c r="X17" s="441"/>
      <c r="Y17" s="441"/>
      <c r="Z17" s="441"/>
      <c r="AA17" s="441"/>
      <c r="AB17" s="367"/>
    </row>
    <row r="18" spans="3:28" ht="78" customHeight="1">
      <c r="C18" s="36">
        <v>10</v>
      </c>
      <c r="D18" s="390" t="s">
        <v>45</v>
      </c>
      <c r="E18" s="391"/>
      <c r="F18" s="36" t="s">
        <v>447</v>
      </c>
      <c r="G18" s="392" t="s">
        <v>47</v>
      </c>
      <c r="H18" s="393"/>
      <c r="I18" s="393"/>
      <c r="J18" s="393"/>
      <c r="K18" s="394"/>
      <c r="L18" s="77"/>
      <c r="M18" s="77"/>
      <c r="N18" s="77"/>
      <c r="O18" s="78">
        <v>3</v>
      </c>
      <c r="P18" s="78">
        <v>2</v>
      </c>
      <c r="S18" s="4">
        <f>IF(AND(OR($M18="x",$N18="x"),$O18=1,$P18=3),1,0)</f>
        <v>0</v>
      </c>
      <c r="T18" s="4">
        <f t="shared" ref="T18:T57" si="0">IF(AND(OR($M18="x",$N18="x"),$O18=2,$P18=3),1,0)</f>
        <v>0</v>
      </c>
      <c r="U18" s="4">
        <f t="shared" ref="U18:U57" si="1">IF(AND(OR($M18="x",$N18="x"),$O18=3,$P18=3),1,0)</f>
        <v>0</v>
      </c>
      <c r="V18" s="4">
        <f t="shared" ref="V18:V57" si="2">IF(AND(OR($M18="x",$N18="x"),$O18=1,$P18=2),1,0)</f>
        <v>0</v>
      </c>
      <c r="W18" s="4">
        <f t="shared" ref="W18:W57" si="3">IF(AND(OR($M18="x",$N18="x"),$O18=2,$P18=2),1,0)</f>
        <v>0</v>
      </c>
      <c r="X18" s="4">
        <f t="shared" ref="X18:X57" si="4">IF(AND(OR($M18="x",$N18="x"),$O18=3,$P18=2),1,0)</f>
        <v>0</v>
      </c>
      <c r="Y18" s="4">
        <f t="shared" ref="Y18:Y57" si="5">IF(AND(OR($M18="x",$N18="x"),$O18=1,$P18=1),1,0)</f>
        <v>0</v>
      </c>
      <c r="Z18" s="4">
        <f t="shared" ref="Z18:Z57" si="6">IF(AND(OR($M18="x",$N18="x"),$O18=2,$P18=1),1,0)</f>
        <v>0</v>
      </c>
      <c r="AA18" s="4">
        <f t="shared" ref="AA18:AA57" si="7">IF(AND(OR($M18="x",$N18="x"),$O18=3,$P18=1),1,0)</f>
        <v>0</v>
      </c>
      <c r="AB18" s="1" t="str">
        <f>IF(OR(M18="X",N18="X"),_xlfn.CONCAT(F18,";"),"")</f>
        <v/>
      </c>
    </row>
    <row r="19" spans="3:28" ht="223.5" customHeight="1">
      <c r="C19" s="36">
        <v>10</v>
      </c>
      <c r="D19" s="390" t="s">
        <v>45</v>
      </c>
      <c r="E19" s="391"/>
      <c r="F19" s="36" t="s">
        <v>448</v>
      </c>
      <c r="G19" s="392" t="s">
        <v>449</v>
      </c>
      <c r="H19" s="393"/>
      <c r="I19" s="393"/>
      <c r="J19" s="393"/>
      <c r="K19" s="394"/>
      <c r="L19" s="77"/>
      <c r="M19" s="77"/>
      <c r="N19" s="77"/>
      <c r="O19" s="78">
        <v>3</v>
      </c>
      <c r="P19" s="78">
        <v>2</v>
      </c>
      <c r="S19" s="4">
        <f t="shared" ref="S19:S57" si="8">IF(AND(OR($M19="x",$N19="x"),$O19=1,$P19=3),1,0)</f>
        <v>0</v>
      </c>
      <c r="T19" s="4">
        <f t="shared" si="0"/>
        <v>0</v>
      </c>
      <c r="U19" s="4">
        <f t="shared" si="1"/>
        <v>0</v>
      </c>
      <c r="V19" s="4">
        <f t="shared" si="2"/>
        <v>0</v>
      </c>
      <c r="W19" s="4">
        <f t="shared" si="3"/>
        <v>0</v>
      </c>
      <c r="X19" s="4">
        <f t="shared" si="4"/>
        <v>0</v>
      </c>
      <c r="Y19" s="4">
        <f t="shared" si="5"/>
        <v>0</v>
      </c>
      <c r="Z19" s="4">
        <f t="shared" si="6"/>
        <v>0</v>
      </c>
      <c r="AA19" s="4">
        <f t="shared" si="7"/>
        <v>0</v>
      </c>
      <c r="AB19" s="1" t="str">
        <f t="shared" ref="AB19:AB57" si="9">IF(OR(M19="X",N19="X"),_xlfn.CONCAT(F19,";"),"")</f>
        <v/>
      </c>
    </row>
    <row r="20" spans="3:28" ht="203.25" customHeight="1">
      <c r="C20" s="36">
        <v>10</v>
      </c>
      <c r="D20" s="390" t="s">
        <v>45</v>
      </c>
      <c r="E20" s="391"/>
      <c r="F20" s="36" t="s">
        <v>450</v>
      </c>
      <c r="G20" s="392" t="s">
        <v>451</v>
      </c>
      <c r="H20" s="393"/>
      <c r="I20" s="393"/>
      <c r="J20" s="393"/>
      <c r="K20" s="394"/>
      <c r="L20" s="77"/>
      <c r="M20" s="77"/>
      <c r="N20" s="77"/>
      <c r="O20" s="78">
        <v>3</v>
      </c>
      <c r="P20" s="78">
        <v>2</v>
      </c>
      <c r="S20" s="4">
        <f>IF(AND(OR($M20="x",$N20="x"),$O20=1,$P20=3),1,0)</f>
        <v>0</v>
      </c>
      <c r="T20" s="4">
        <f t="shared" si="0"/>
        <v>0</v>
      </c>
      <c r="U20" s="4">
        <f t="shared" si="1"/>
        <v>0</v>
      </c>
      <c r="V20" s="4">
        <f t="shared" si="2"/>
        <v>0</v>
      </c>
      <c r="W20" s="4">
        <f t="shared" si="3"/>
        <v>0</v>
      </c>
      <c r="X20" s="4">
        <f t="shared" si="4"/>
        <v>0</v>
      </c>
      <c r="Y20" s="4">
        <f t="shared" si="5"/>
        <v>0</v>
      </c>
      <c r="Z20" s="4">
        <f t="shared" si="6"/>
        <v>0</v>
      </c>
      <c r="AA20" s="4">
        <f t="shared" si="7"/>
        <v>0</v>
      </c>
      <c r="AB20" s="1" t="str">
        <f t="shared" si="9"/>
        <v/>
      </c>
    </row>
    <row r="21" spans="3:28" ht="60" customHeight="1">
      <c r="C21" s="36">
        <v>10</v>
      </c>
      <c r="D21" s="390" t="s">
        <v>45</v>
      </c>
      <c r="E21" s="391"/>
      <c r="F21" s="36" t="s">
        <v>452</v>
      </c>
      <c r="G21" s="392" t="s">
        <v>453</v>
      </c>
      <c r="H21" s="393"/>
      <c r="I21" s="393"/>
      <c r="J21" s="393"/>
      <c r="K21" s="394"/>
      <c r="L21" s="77"/>
      <c r="M21" s="77"/>
      <c r="N21" s="77"/>
      <c r="O21" s="78">
        <v>3</v>
      </c>
      <c r="P21" s="78">
        <v>2</v>
      </c>
      <c r="S21" s="4">
        <f t="shared" si="8"/>
        <v>0</v>
      </c>
      <c r="T21" s="4">
        <f t="shared" si="0"/>
        <v>0</v>
      </c>
      <c r="U21" s="4">
        <f t="shared" si="1"/>
        <v>0</v>
      </c>
      <c r="V21" s="4">
        <f t="shared" si="2"/>
        <v>0</v>
      </c>
      <c r="W21" s="4">
        <f t="shared" si="3"/>
        <v>0</v>
      </c>
      <c r="X21" s="4">
        <f t="shared" si="4"/>
        <v>0</v>
      </c>
      <c r="Y21" s="4">
        <f t="shared" si="5"/>
        <v>0</v>
      </c>
      <c r="Z21" s="4">
        <f t="shared" si="6"/>
        <v>0</v>
      </c>
      <c r="AA21" s="4">
        <f t="shared" si="7"/>
        <v>0</v>
      </c>
      <c r="AB21" s="1" t="str">
        <f t="shared" si="9"/>
        <v/>
      </c>
    </row>
    <row r="22" spans="3:28" ht="74.25" customHeight="1">
      <c r="C22" s="36">
        <v>10</v>
      </c>
      <c r="D22" s="390" t="s">
        <v>45</v>
      </c>
      <c r="E22" s="391"/>
      <c r="F22" s="36" t="s">
        <v>454</v>
      </c>
      <c r="G22" s="392" t="s">
        <v>328</v>
      </c>
      <c r="H22" s="393"/>
      <c r="I22" s="393"/>
      <c r="J22" s="393"/>
      <c r="K22" s="394"/>
      <c r="L22" s="77"/>
      <c r="M22" s="77"/>
      <c r="N22" s="77"/>
      <c r="O22" s="78">
        <v>3</v>
      </c>
      <c r="P22" s="78">
        <v>2</v>
      </c>
      <c r="S22" s="4">
        <f>IF(AND(OR($M22="x",$N22="x"),$O22=1,$P22=3),1,0)</f>
        <v>0</v>
      </c>
      <c r="T22" s="4">
        <f t="shared" si="0"/>
        <v>0</v>
      </c>
      <c r="U22" s="4">
        <f t="shared" si="1"/>
        <v>0</v>
      </c>
      <c r="V22" s="4">
        <f t="shared" si="2"/>
        <v>0</v>
      </c>
      <c r="W22" s="4">
        <f t="shared" si="3"/>
        <v>0</v>
      </c>
      <c r="X22" s="4">
        <f t="shared" si="4"/>
        <v>0</v>
      </c>
      <c r="Y22" s="4">
        <f t="shared" si="5"/>
        <v>0</v>
      </c>
      <c r="Z22" s="4">
        <f t="shared" si="6"/>
        <v>0</v>
      </c>
      <c r="AA22" s="4">
        <f t="shared" si="7"/>
        <v>0</v>
      </c>
      <c r="AB22" s="1" t="str">
        <f t="shared" si="9"/>
        <v/>
      </c>
    </row>
    <row r="23" spans="3:28" ht="28.5" customHeight="1">
      <c r="C23" s="36">
        <v>10</v>
      </c>
      <c r="D23" s="390" t="s">
        <v>45</v>
      </c>
      <c r="E23" s="391"/>
      <c r="F23" s="36" t="s">
        <v>455</v>
      </c>
      <c r="G23" s="392" t="s">
        <v>456</v>
      </c>
      <c r="H23" s="393"/>
      <c r="I23" s="393"/>
      <c r="J23" s="393"/>
      <c r="K23" s="394"/>
      <c r="L23" s="77"/>
      <c r="M23" s="77"/>
      <c r="N23" s="77"/>
      <c r="O23" s="78">
        <v>3</v>
      </c>
      <c r="P23" s="78">
        <v>2</v>
      </c>
      <c r="S23" s="4">
        <f t="shared" si="8"/>
        <v>0</v>
      </c>
      <c r="T23" s="4">
        <f t="shared" si="0"/>
        <v>0</v>
      </c>
      <c r="U23" s="4">
        <f t="shared" si="1"/>
        <v>0</v>
      </c>
      <c r="V23" s="4">
        <f t="shared" si="2"/>
        <v>0</v>
      </c>
      <c r="W23" s="4">
        <f t="shared" si="3"/>
        <v>0</v>
      </c>
      <c r="X23" s="4">
        <f t="shared" si="4"/>
        <v>0</v>
      </c>
      <c r="Y23" s="4">
        <f t="shared" si="5"/>
        <v>0</v>
      </c>
      <c r="Z23" s="4">
        <f t="shared" si="6"/>
        <v>0</v>
      </c>
      <c r="AA23" s="4">
        <f t="shared" si="7"/>
        <v>0</v>
      </c>
      <c r="AB23" s="1" t="str">
        <f t="shared" si="9"/>
        <v/>
      </c>
    </row>
    <row r="24" spans="3:28" ht="34.5" customHeight="1">
      <c r="C24" s="36">
        <v>10</v>
      </c>
      <c r="D24" s="390" t="s">
        <v>45</v>
      </c>
      <c r="E24" s="391"/>
      <c r="F24" s="36" t="s">
        <v>457</v>
      </c>
      <c r="G24" s="392" t="s">
        <v>458</v>
      </c>
      <c r="H24" s="393"/>
      <c r="I24" s="393"/>
      <c r="J24" s="393"/>
      <c r="K24" s="394"/>
      <c r="L24" s="77"/>
      <c r="M24" s="77"/>
      <c r="N24" s="77"/>
      <c r="O24" s="78">
        <v>3</v>
      </c>
      <c r="P24" s="78">
        <v>2</v>
      </c>
      <c r="S24" s="4">
        <f>IF(AND(OR($M24="x",$N24="x"),$O24=1,$P24=3),1,0)</f>
        <v>0</v>
      </c>
      <c r="T24" s="4">
        <f t="shared" si="0"/>
        <v>0</v>
      </c>
      <c r="U24" s="4">
        <f t="shared" si="1"/>
        <v>0</v>
      </c>
      <c r="V24" s="4">
        <f t="shared" si="2"/>
        <v>0</v>
      </c>
      <c r="W24" s="4">
        <f t="shared" si="3"/>
        <v>0</v>
      </c>
      <c r="X24" s="4">
        <f t="shared" si="4"/>
        <v>0</v>
      </c>
      <c r="Y24" s="4">
        <f t="shared" si="5"/>
        <v>0</v>
      </c>
      <c r="Z24" s="4">
        <f t="shared" si="6"/>
        <v>0</v>
      </c>
      <c r="AA24" s="4">
        <f t="shared" si="7"/>
        <v>0</v>
      </c>
      <c r="AB24" s="1" t="str">
        <f t="shared" si="9"/>
        <v/>
      </c>
    </row>
    <row r="25" spans="3:28" ht="78" customHeight="1">
      <c r="C25" s="36">
        <v>10</v>
      </c>
      <c r="D25" s="390" t="s">
        <v>45</v>
      </c>
      <c r="E25" s="391"/>
      <c r="F25" s="36" t="s">
        <v>459</v>
      </c>
      <c r="G25" s="392" t="s">
        <v>460</v>
      </c>
      <c r="H25" s="393"/>
      <c r="I25" s="393"/>
      <c r="J25" s="393"/>
      <c r="K25" s="394"/>
      <c r="L25" s="77"/>
      <c r="M25" s="77"/>
      <c r="N25" s="77"/>
      <c r="O25" s="78">
        <v>3</v>
      </c>
      <c r="P25" s="78">
        <v>2</v>
      </c>
      <c r="S25" s="4">
        <f t="shared" si="8"/>
        <v>0</v>
      </c>
      <c r="T25" s="4">
        <f t="shared" si="0"/>
        <v>0</v>
      </c>
      <c r="U25" s="4">
        <f t="shared" si="1"/>
        <v>0</v>
      </c>
      <c r="V25" s="4">
        <f t="shared" si="2"/>
        <v>0</v>
      </c>
      <c r="W25" s="4">
        <f t="shared" si="3"/>
        <v>0</v>
      </c>
      <c r="X25" s="4">
        <f t="shared" si="4"/>
        <v>0</v>
      </c>
      <c r="Y25" s="4">
        <f t="shared" si="5"/>
        <v>0</v>
      </c>
      <c r="Z25" s="4">
        <f t="shared" si="6"/>
        <v>0</v>
      </c>
      <c r="AA25" s="4">
        <f t="shared" si="7"/>
        <v>0</v>
      </c>
      <c r="AB25" s="1" t="str">
        <f t="shared" si="9"/>
        <v/>
      </c>
    </row>
    <row r="26" spans="3:28" ht="51.75" customHeight="1">
      <c r="C26" s="36">
        <v>10</v>
      </c>
      <c r="D26" s="390" t="s">
        <v>45</v>
      </c>
      <c r="E26" s="391"/>
      <c r="F26" s="36" t="s">
        <v>461</v>
      </c>
      <c r="G26" s="392" t="s">
        <v>462</v>
      </c>
      <c r="H26" s="393"/>
      <c r="I26" s="393"/>
      <c r="J26" s="393"/>
      <c r="K26" s="394"/>
      <c r="L26" s="77"/>
      <c r="M26" s="77"/>
      <c r="N26" s="77"/>
      <c r="O26" s="78">
        <v>3</v>
      </c>
      <c r="P26" s="78">
        <v>2</v>
      </c>
      <c r="S26" s="4">
        <f>IF(AND(OR($M26="x",$N26="x"),$O26=1,$P26=3),1,0)</f>
        <v>0</v>
      </c>
      <c r="T26" s="4">
        <f t="shared" si="0"/>
        <v>0</v>
      </c>
      <c r="U26" s="4">
        <f t="shared" si="1"/>
        <v>0</v>
      </c>
      <c r="V26" s="4">
        <f t="shared" si="2"/>
        <v>0</v>
      </c>
      <c r="W26" s="4">
        <f t="shared" si="3"/>
        <v>0</v>
      </c>
      <c r="X26" s="4">
        <f t="shared" si="4"/>
        <v>0</v>
      </c>
      <c r="Y26" s="4">
        <f t="shared" si="5"/>
        <v>0</v>
      </c>
      <c r="Z26" s="4">
        <f t="shared" si="6"/>
        <v>0</v>
      </c>
      <c r="AA26" s="4">
        <f t="shared" si="7"/>
        <v>0</v>
      </c>
      <c r="AB26" s="1" t="str">
        <f t="shared" si="9"/>
        <v/>
      </c>
    </row>
    <row r="27" spans="3:28" ht="269.25" customHeight="1">
      <c r="C27" s="36">
        <v>10</v>
      </c>
      <c r="D27" s="390" t="s">
        <v>45</v>
      </c>
      <c r="E27" s="391"/>
      <c r="F27" s="36" t="s">
        <v>463</v>
      </c>
      <c r="G27" s="392" t="s">
        <v>464</v>
      </c>
      <c r="H27" s="393"/>
      <c r="I27" s="393"/>
      <c r="J27" s="393"/>
      <c r="K27" s="394"/>
      <c r="L27" s="77"/>
      <c r="M27" s="77"/>
      <c r="N27" s="77"/>
      <c r="O27" s="78">
        <v>3</v>
      </c>
      <c r="P27" s="78">
        <v>2</v>
      </c>
      <c r="S27" s="4">
        <f t="shared" si="8"/>
        <v>0</v>
      </c>
      <c r="T27" s="4">
        <f t="shared" si="0"/>
        <v>0</v>
      </c>
      <c r="U27" s="4">
        <f t="shared" si="1"/>
        <v>0</v>
      </c>
      <c r="V27" s="4">
        <f t="shared" si="2"/>
        <v>0</v>
      </c>
      <c r="W27" s="4">
        <f t="shared" si="3"/>
        <v>0</v>
      </c>
      <c r="X27" s="4">
        <f t="shared" si="4"/>
        <v>0</v>
      </c>
      <c r="Y27" s="4">
        <f t="shared" si="5"/>
        <v>0</v>
      </c>
      <c r="Z27" s="4">
        <f t="shared" si="6"/>
        <v>0</v>
      </c>
      <c r="AA27" s="4">
        <f t="shared" si="7"/>
        <v>0</v>
      </c>
      <c r="AB27" s="1" t="str">
        <f t="shared" si="9"/>
        <v/>
      </c>
    </row>
    <row r="28" spans="3:28" ht="106.5" customHeight="1">
      <c r="C28" s="36">
        <v>10</v>
      </c>
      <c r="D28" s="390" t="s">
        <v>45</v>
      </c>
      <c r="E28" s="391"/>
      <c r="F28" s="36" t="s">
        <v>465</v>
      </c>
      <c r="G28" s="392" t="s">
        <v>466</v>
      </c>
      <c r="H28" s="393"/>
      <c r="I28" s="393"/>
      <c r="J28" s="393"/>
      <c r="K28" s="394"/>
      <c r="L28" s="77"/>
      <c r="M28" s="77"/>
      <c r="N28" s="77"/>
      <c r="O28" s="78">
        <v>3</v>
      </c>
      <c r="P28" s="78">
        <v>2</v>
      </c>
      <c r="S28" s="4">
        <f t="shared" si="8"/>
        <v>0</v>
      </c>
      <c r="T28" s="4">
        <f t="shared" si="0"/>
        <v>0</v>
      </c>
      <c r="U28" s="4">
        <f t="shared" si="1"/>
        <v>0</v>
      </c>
      <c r="V28" s="4">
        <f t="shared" si="2"/>
        <v>0</v>
      </c>
      <c r="W28" s="4">
        <f t="shared" si="3"/>
        <v>0</v>
      </c>
      <c r="X28" s="4">
        <f t="shared" si="4"/>
        <v>0</v>
      </c>
      <c r="Y28" s="4">
        <f t="shared" si="5"/>
        <v>0</v>
      </c>
      <c r="Z28" s="4">
        <f t="shared" si="6"/>
        <v>0</v>
      </c>
      <c r="AA28" s="4">
        <f t="shared" si="7"/>
        <v>0</v>
      </c>
      <c r="AB28" s="1" t="str">
        <f t="shared" si="9"/>
        <v/>
      </c>
    </row>
    <row r="29" spans="3:28" ht="90" customHeight="1">
      <c r="C29" s="36">
        <v>10</v>
      </c>
      <c r="D29" s="390" t="s">
        <v>45</v>
      </c>
      <c r="E29" s="391"/>
      <c r="F29" s="36" t="s">
        <v>467</v>
      </c>
      <c r="G29" s="392" t="s">
        <v>468</v>
      </c>
      <c r="H29" s="393"/>
      <c r="I29" s="393"/>
      <c r="J29" s="393"/>
      <c r="K29" s="394"/>
      <c r="L29" s="77"/>
      <c r="M29" s="77"/>
      <c r="N29" s="77"/>
      <c r="O29" s="78">
        <v>3</v>
      </c>
      <c r="P29" s="78">
        <v>2</v>
      </c>
      <c r="S29" s="4">
        <f>IF(AND(OR($M29="x",$N29="x"),$O29=1,$P29=3),1,0)</f>
        <v>0</v>
      </c>
      <c r="T29" s="4">
        <f t="shared" si="0"/>
        <v>0</v>
      </c>
      <c r="U29" s="4">
        <f t="shared" si="1"/>
        <v>0</v>
      </c>
      <c r="V29" s="4">
        <f t="shared" si="2"/>
        <v>0</v>
      </c>
      <c r="W29" s="4">
        <f t="shared" si="3"/>
        <v>0</v>
      </c>
      <c r="X29" s="4">
        <f t="shared" si="4"/>
        <v>0</v>
      </c>
      <c r="Y29" s="4">
        <f t="shared" si="5"/>
        <v>0</v>
      </c>
      <c r="Z29" s="4">
        <f t="shared" si="6"/>
        <v>0</v>
      </c>
      <c r="AA29" s="4">
        <f t="shared" si="7"/>
        <v>0</v>
      </c>
      <c r="AB29" s="1" t="str">
        <f t="shared" si="9"/>
        <v/>
      </c>
    </row>
    <row r="30" spans="3:28" ht="95.25" customHeight="1">
      <c r="C30" s="36">
        <v>10</v>
      </c>
      <c r="D30" s="390" t="s">
        <v>45</v>
      </c>
      <c r="E30" s="391"/>
      <c r="F30" s="36" t="s">
        <v>469</v>
      </c>
      <c r="G30" s="392" t="s">
        <v>470</v>
      </c>
      <c r="H30" s="393"/>
      <c r="I30" s="393"/>
      <c r="J30" s="393"/>
      <c r="K30" s="394"/>
      <c r="L30" s="77"/>
      <c r="M30" s="77"/>
      <c r="N30" s="77"/>
      <c r="O30" s="78">
        <v>3</v>
      </c>
      <c r="P30" s="78">
        <v>2</v>
      </c>
      <c r="S30" s="4">
        <f t="shared" si="8"/>
        <v>0</v>
      </c>
      <c r="T30" s="4">
        <f t="shared" si="0"/>
        <v>0</v>
      </c>
      <c r="U30" s="4">
        <f t="shared" si="1"/>
        <v>0</v>
      </c>
      <c r="V30" s="4">
        <f t="shared" si="2"/>
        <v>0</v>
      </c>
      <c r="W30" s="4">
        <f t="shared" si="3"/>
        <v>0</v>
      </c>
      <c r="X30" s="4">
        <f t="shared" si="4"/>
        <v>0</v>
      </c>
      <c r="Y30" s="4">
        <f t="shared" si="5"/>
        <v>0</v>
      </c>
      <c r="Z30" s="4">
        <f t="shared" si="6"/>
        <v>0</v>
      </c>
      <c r="AA30" s="4">
        <f t="shared" si="7"/>
        <v>0</v>
      </c>
      <c r="AB30" s="1" t="str">
        <f t="shared" si="9"/>
        <v/>
      </c>
    </row>
    <row r="31" spans="3:28" ht="79.5" customHeight="1">
      <c r="C31" s="36">
        <v>10</v>
      </c>
      <c r="D31" s="390" t="s">
        <v>45</v>
      </c>
      <c r="E31" s="391"/>
      <c r="F31" s="36" t="s">
        <v>471</v>
      </c>
      <c r="G31" s="392" t="s">
        <v>472</v>
      </c>
      <c r="H31" s="393"/>
      <c r="I31" s="393"/>
      <c r="J31" s="393"/>
      <c r="K31" s="394"/>
      <c r="L31" s="77"/>
      <c r="M31" s="77"/>
      <c r="N31" s="77"/>
      <c r="O31" s="78">
        <v>3</v>
      </c>
      <c r="P31" s="78">
        <v>2</v>
      </c>
      <c r="S31" s="4">
        <f>IF(AND(OR($M31="x",$N31="x"),$O31=1,$P31=3),1,0)</f>
        <v>0</v>
      </c>
      <c r="T31" s="4">
        <f t="shared" si="0"/>
        <v>0</v>
      </c>
      <c r="U31" s="4">
        <f t="shared" si="1"/>
        <v>0</v>
      </c>
      <c r="V31" s="4">
        <f t="shared" si="2"/>
        <v>0</v>
      </c>
      <c r="W31" s="4">
        <f t="shared" si="3"/>
        <v>0</v>
      </c>
      <c r="X31" s="4">
        <f t="shared" si="4"/>
        <v>0</v>
      </c>
      <c r="Y31" s="4">
        <f t="shared" si="5"/>
        <v>0</v>
      </c>
      <c r="Z31" s="4">
        <f t="shared" si="6"/>
        <v>0</v>
      </c>
      <c r="AA31" s="4">
        <f t="shared" si="7"/>
        <v>0</v>
      </c>
      <c r="AB31" s="1" t="str">
        <f t="shared" si="9"/>
        <v/>
      </c>
    </row>
    <row r="32" spans="3:28" ht="62.25" customHeight="1">
      <c r="C32" s="36">
        <v>10</v>
      </c>
      <c r="D32" s="390" t="s">
        <v>45</v>
      </c>
      <c r="E32" s="391"/>
      <c r="F32" s="36" t="s">
        <v>473</v>
      </c>
      <c r="G32" s="392" t="s">
        <v>474</v>
      </c>
      <c r="H32" s="393"/>
      <c r="I32" s="393"/>
      <c r="J32" s="393"/>
      <c r="K32" s="394"/>
      <c r="L32" s="77"/>
      <c r="M32" s="77"/>
      <c r="N32" s="77"/>
      <c r="O32" s="78">
        <v>3</v>
      </c>
      <c r="P32" s="78">
        <v>2</v>
      </c>
      <c r="S32" s="4">
        <f t="shared" si="8"/>
        <v>0</v>
      </c>
      <c r="T32" s="4">
        <f t="shared" si="0"/>
        <v>0</v>
      </c>
      <c r="U32" s="4">
        <f t="shared" si="1"/>
        <v>0</v>
      </c>
      <c r="V32" s="4">
        <f t="shared" si="2"/>
        <v>0</v>
      </c>
      <c r="W32" s="4">
        <f t="shared" si="3"/>
        <v>0</v>
      </c>
      <c r="X32" s="4">
        <f t="shared" si="4"/>
        <v>0</v>
      </c>
      <c r="Y32" s="4">
        <f t="shared" si="5"/>
        <v>0</v>
      </c>
      <c r="Z32" s="4">
        <f t="shared" si="6"/>
        <v>0</v>
      </c>
      <c r="AA32" s="4">
        <f t="shared" si="7"/>
        <v>0</v>
      </c>
      <c r="AB32" s="1" t="str">
        <f t="shared" si="9"/>
        <v/>
      </c>
    </row>
    <row r="33" spans="3:28" ht="147" customHeight="1">
      <c r="C33" s="36">
        <v>10</v>
      </c>
      <c r="D33" s="390" t="s">
        <v>45</v>
      </c>
      <c r="E33" s="391"/>
      <c r="F33" s="36" t="s">
        <v>475</v>
      </c>
      <c r="G33" s="392" t="s">
        <v>340</v>
      </c>
      <c r="H33" s="393"/>
      <c r="I33" s="393"/>
      <c r="J33" s="393"/>
      <c r="K33" s="394"/>
      <c r="L33" s="77"/>
      <c r="M33" s="77"/>
      <c r="N33" s="77"/>
      <c r="O33" s="78">
        <v>3</v>
      </c>
      <c r="P33" s="78">
        <v>2</v>
      </c>
      <c r="S33" s="4">
        <f>IF(AND(OR($M33="x",$N33="x"),$O33=1,$P33=3),1,0)</f>
        <v>0</v>
      </c>
      <c r="T33" s="4">
        <f t="shared" si="0"/>
        <v>0</v>
      </c>
      <c r="U33" s="4">
        <f t="shared" si="1"/>
        <v>0</v>
      </c>
      <c r="V33" s="4">
        <f t="shared" si="2"/>
        <v>0</v>
      </c>
      <c r="W33" s="4">
        <f t="shared" si="3"/>
        <v>0</v>
      </c>
      <c r="X33" s="4">
        <f t="shared" si="4"/>
        <v>0</v>
      </c>
      <c r="Y33" s="4">
        <f t="shared" si="5"/>
        <v>0</v>
      </c>
      <c r="Z33" s="4">
        <f t="shared" si="6"/>
        <v>0</v>
      </c>
      <c r="AA33" s="4">
        <f t="shared" si="7"/>
        <v>0</v>
      </c>
      <c r="AB33" s="1" t="str">
        <f t="shared" si="9"/>
        <v/>
      </c>
    </row>
    <row r="34" spans="3:28" ht="127.5" customHeight="1">
      <c r="C34" s="36">
        <v>10</v>
      </c>
      <c r="D34" s="390" t="s">
        <v>45</v>
      </c>
      <c r="E34" s="391"/>
      <c r="F34" s="36" t="s">
        <v>476</v>
      </c>
      <c r="G34" s="392" t="s">
        <v>477</v>
      </c>
      <c r="H34" s="393"/>
      <c r="I34" s="393"/>
      <c r="J34" s="393"/>
      <c r="K34" s="394"/>
      <c r="L34" s="77"/>
      <c r="M34" s="77"/>
      <c r="N34" s="77"/>
      <c r="O34" s="78">
        <v>3</v>
      </c>
      <c r="P34" s="78">
        <v>2</v>
      </c>
      <c r="S34" s="4">
        <f t="shared" si="8"/>
        <v>0</v>
      </c>
      <c r="T34" s="4">
        <f t="shared" si="0"/>
        <v>0</v>
      </c>
      <c r="U34" s="4">
        <f t="shared" si="1"/>
        <v>0</v>
      </c>
      <c r="V34" s="4">
        <f t="shared" si="2"/>
        <v>0</v>
      </c>
      <c r="W34" s="4">
        <f t="shared" si="3"/>
        <v>0</v>
      </c>
      <c r="X34" s="4">
        <f t="shared" si="4"/>
        <v>0</v>
      </c>
      <c r="Y34" s="4">
        <f t="shared" si="5"/>
        <v>0</v>
      </c>
      <c r="Z34" s="4">
        <f t="shared" si="6"/>
        <v>0</v>
      </c>
      <c r="AA34" s="4">
        <f t="shared" si="7"/>
        <v>0</v>
      </c>
      <c r="AB34" s="1" t="str">
        <f t="shared" si="9"/>
        <v/>
      </c>
    </row>
    <row r="35" spans="3:28" ht="81" customHeight="1">
      <c r="C35" s="36">
        <v>10</v>
      </c>
      <c r="D35" s="390" t="s">
        <v>45</v>
      </c>
      <c r="E35" s="391"/>
      <c r="F35" s="36" t="s">
        <v>478</v>
      </c>
      <c r="G35" s="392" t="s">
        <v>479</v>
      </c>
      <c r="H35" s="393"/>
      <c r="I35" s="393"/>
      <c r="J35" s="393"/>
      <c r="K35" s="394"/>
      <c r="L35" s="77"/>
      <c r="M35" s="77"/>
      <c r="N35" s="77"/>
      <c r="O35" s="78">
        <v>3</v>
      </c>
      <c r="P35" s="78">
        <v>2</v>
      </c>
      <c r="S35" s="4">
        <f>IF(AND(OR($M35="x",$N35="x"),$O35=1,$P35=3),1,0)</f>
        <v>0</v>
      </c>
      <c r="T35" s="4">
        <f t="shared" si="0"/>
        <v>0</v>
      </c>
      <c r="U35" s="4">
        <f t="shared" si="1"/>
        <v>0</v>
      </c>
      <c r="V35" s="4">
        <f t="shared" si="2"/>
        <v>0</v>
      </c>
      <c r="W35" s="4">
        <f t="shared" si="3"/>
        <v>0</v>
      </c>
      <c r="X35" s="4">
        <f t="shared" si="4"/>
        <v>0</v>
      </c>
      <c r="Y35" s="4">
        <f t="shared" si="5"/>
        <v>0</v>
      </c>
      <c r="Z35" s="4">
        <f t="shared" si="6"/>
        <v>0</v>
      </c>
      <c r="AA35" s="4">
        <f t="shared" si="7"/>
        <v>0</v>
      </c>
      <c r="AB35" s="1" t="str">
        <f t="shared" si="9"/>
        <v/>
      </c>
    </row>
    <row r="36" spans="3:28" ht="159" customHeight="1">
      <c r="C36" s="36">
        <v>10</v>
      </c>
      <c r="D36" s="390" t="s">
        <v>45</v>
      </c>
      <c r="E36" s="391"/>
      <c r="F36" s="36" t="s">
        <v>480</v>
      </c>
      <c r="G36" s="392" t="s">
        <v>481</v>
      </c>
      <c r="H36" s="393"/>
      <c r="I36" s="393"/>
      <c r="J36" s="393"/>
      <c r="K36" s="394"/>
      <c r="L36" s="77"/>
      <c r="M36" s="77"/>
      <c r="N36" s="77"/>
      <c r="O36" s="78">
        <v>3</v>
      </c>
      <c r="P36" s="78">
        <v>2</v>
      </c>
      <c r="S36" s="4">
        <f t="shared" si="8"/>
        <v>0</v>
      </c>
      <c r="T36" s="4">
        <f t="shared" si="0"/>
        <v>0</v>
      </c>
      <c r="U36" s="4">
        <f t="shared" si="1"/>
        <v>0</v>
      </c>
      <c r="V36" s="4">
        <f t="shared" si="2"/>
        <v>0</v>
      </c>
      <c r="W36" s="4">
        <f t="shared" si="3"/>
        <v>0</v>
      </c>
      <c r="X36" s="4">
        <f t="shared" si="4"/>
        <v>0</v>
      </c>
      <c r="Y36" s="4">
        <f t="shared" si="5"/>
        <v>0</v>
      </c>
      <c r="Z36" s="4">
        <f t="shared" si="6"/>
        <v>0</v>
      </c>
      <c r="AA36" s="4">
        <f t="shared" si="7"/>
        <v>0</v>
      </c>
      <c r="AB36" s="1" t="str">
        <f t="shared" si="9"/>
        <v/>
      </c>
    </row>
    <row r="37" spans="3:28" ht="126" customHeight="1">
      <c r="C37" s="36">
        <v>10</v>
      </c>
      <c r="D37" s="390" t="s">
        <v>45</v>
      </c>
      <c r="E37" s="391"/>
      <c r="F37" s="36" t="s">
        <v>482</v>
      </c>
      <c r="G37" s="392" t="s">
        <v>483</v>
      </c>
      <c r="H37" s="393"/>
      <c r="I37" s="393"/>
      <c r="J37" s="393"/>
      <c r="K37" s="394"/>
      <c r="L37" s="77"/>
      <c r="M37" s="77"/>
      <c r="N37" s="77"/>
      <c r="O37" s="78">
        <v>3</v>
      </c>
      <c r="P37" s="78">
        <v>2</v>
      </c>
      <c r="S37" s="4">
        <f>IF(AND(OR($M37="x",$N37="x"),$O37=1,$P37=3),1,0)</f>
        <v>0</v>
      </c>
      <c r="T37" s="4">
        <f t="shared" si="0"/>
        <v>0</v>
      </c>
      <c r="U37" s="4">
        <f t="shared" si="1"/>
        <v>0</v>
      </c>
      <c r="V37" s="4">
        <f t="shared" si="2"/>
        <v>0</v>
      </c>
      <c r="W37" s="4">
        <f t="shared" si="3"/>
        <v>0</v>
      </c>
      <c r="X37" s="4">
        <f t="shared" si="4"/>
        <v>0</v>
      </c>
      <c r="Y37" s="4">
        <f t="shared" si="5"/>
        <v>0</v>
      </c>
      <c r="Z37" s="4">
        <f t="shared" si="6"/>
        <v>0</v>
      </c>
      <c r="AA37" s="4">
        <f t="shared" si="7"/>
        <v>0</v>
      </c>
      <c r="AB37" s="1" t="str">
        <f t="shared" si="9"/>
        <v/>
      </c>
    </row>
    <row r="38" spans="3:28" ht="78" customHeight="1">
      <c r="C38" s="36">
        <v>10</v>
      </c>
      <c r="D38" s="390" t="s">
        <v>45</v>
      </c>
      <c r="E38" s="391"/>
      <c r="F38" s="36" t="s">
        <v>484</v>
      </c>
      <c r="G38" s="392" t="s">
        <v>485</v>
      </c>
      <c r="H38" s="393"/>
      <c r="I38" s="393"/>
      <c r="J38" s="393"/>
      <c r="K38" s="394"/>
      <c r="L38" s="77"/>
      <c r="M38" s="77"/>
      <c r="N38" s="77"/>
      <c r="O38" s="78">
        <v>3</v>
      </c>
      <c r="P38" s="78">
        <v>2</v>
      </c>
      <c r="S38" s="4">
        <f t="shared" si="8"/>
        <v>0</v>
      </c>
      <c r="T38" s="4">
        <f t="shared" si="0"/>
        <v>0</v>
      </c>
      <c r="U38" s="4">
        <f t="shared" si="1"/>
        <v>0</v>
      </c>
      <c r="V38" s="4">
        <f t="shared" si="2"/>
        <v>0</v>
      </c>
      <c r="W38" s="4">
        <f t="shared" si="3"/>
        <v>0</v>
      </c>
      <c r="X38" s="4">
        <f t="shared" si="4"/>
        <v>0</v>
      </c>
      <c r="Y38" s="4">
        <f t="shared" si="5"/>
        <v>0</v>
      </c>
      <c r="Z38" s="4">
        <f t="shared" si="6"/>
        <v>0</v>
      </c>
      <c r="AA38" s="4">
        <f t="shared" si="7"/>
        <v>0</v>
      </c>
      <c r="AB38" s="1" t="str">
        <f t="shared" si="9"/>
        <v/>
      </c>
    </row>
    <row r="39" spans="3:28" ht="157.5" customHeight="1">
      <c r="C39" s="36">
        <v>10</v>
      </c>
      <c r="D39" s="390" t="s">
        <v>45</v>
      </c>
      <c r="E39" s="391"/>
      <c r="F39" s="36" t="s">
        <v>486</v>
      </c>
      <c r="G39" s="392" t="s">
        <v>81</v>
      </c>
      <c r="H39" s="393"/>
      <c r="I39" s="393"/>
      <c r="J39" s="393"/>
      <c r="K39" s="394"/>
      <c r="L39" s="77"/>
      <c r="M39" s="77"/>
      <c r="N39" s="77"/>
      <c r="O39" s="78">
        <v>3</v>
      </c>
      <c r="P39" s="78">
        <v>2</v>
      </c>
      <c r="S39" s="4">
        <f>IF(AND(OR($M39="x",$N39="x"),$O39=1,$P39=3),1,0)</f>
        <v>0</v>
      </c>
      <c r="T39" s="4">
        <f t="shared" si="0"/>
        <v>0</v>
      </c>
      <c r="U39" s="4">
        <f t="shared" si="1"/>
        <v>0</v>
      </c>
      <c r="V39" s="4">
        <f t="shared" si="2"/>
        <v>0</v>
      </c>
      <c r="W39" s="4">
        <f t="shared" si="3"/>
        <v>0</v>
      </c>
      <c r="X39" s="4">
        <f t="shared" si="4"/>
        <v>0</v>
      </c>
      <c r="Y39" s="4">
        <f t="shared" si="5"/>
        <v>0</v>
      </c>
      <c r="Z39" s="4">
        <f t="shared" si="6"/>
        <v>0</v>
      </c>
      <c r="AA39" s="4">
        <f t="shared" si="7"/>
        <v>0</v>
      </c>
      <c r="AB39" s="1" t="str">
        <f t="shared" si="9"/>
        <v/>
      </c>
    </row>
    <row r="40" spans="3:28" ht="112.5" customHeight="1">
      <c r="C40" s="36">
        <v>10</v>
      </c>
      <c r="D40" s="390" t="s">
        <v>45</v>
      </c>
      <c r="E40" s="391"/>
      <c r="F40" s="36" t="s">
        <v>487</v>
      </c>
      <c r="G40" s="392" t="s">
        <v>362</v>
      </c>
      <c r="H40" s="393"/>
      <c r="I40" s="393"/>
      <c r="J40" s="393"/>
      <c r="K40" s="394"/>
      <c r="L40" s="77"/>
      <c r="M40" s="77"/>
      <c r="N40" s="77"/>
      <c r="O40" s="78">
        <v>3</v>
      </c>
      <c r="P40" s="78">
        <v>2</v>
      </c>
      <c r="S40" s="4">
        <f t="shared" si="8"/>
        <v>0</v>
      </c>
      <c r="T40" s="4">
        <f t="shared" si="0"/>
        <v>0</v>
      </c>
      <c r="U40" s="4">
        <f t="shared" si="1"/>
        <v>0</v>
      </c>
      <c r="V40" s="4">
        <f t="shared" si="2"/>
        <v>0</v>
      </c>
      <c r="W40" s="4">
        <f t="shared" si="3"/>
        <v>0</v>
      </c>
      <c r="X40" s="4">
        <f t="shared" si="4"/>
        <v>0</v>
      </c>
      <c r="Y40" s="4">
        <f t="shared" si="5"/>
        <v>0</v>
      </c>
      <c r="Z40" s="4">
        <f t="shared" si="6"/>
        <v>0</v>
      </c>
      <c r="AA40" s="4">
        <f t="shared" si="7"/>
        <v>0</v>
      </c>
      <c r="AB40" s="1" t="str">
        <f t="shared" si="9"/>
        <v/>
      </c>
    </row>
    <row r="41" spans="3:28" ht="157.5" customHeight="1">
      <c r="C41" s="36">
        <v>10</v>
      </c>
      <c r="D41" s="390" t="s">
        <v>45</v>
      </c>
      <c r="E41" s="391"/>
      <c r="F41" s="36" t="s">
        <v>488</v>
      </c>
      <c r="G41" s="392" t="s">
        <v>85</v>
      </c>
      <c r="H41" s="393"/>
      <c r="I41" s="393"/>
      <c r="J41" s="393"/>
      <c r="K41" s="394"/>
      <c r="L41" s="77"/>
      <c r="M41" s="77"/>
      <c r="N41" s="77"/>
      <c r="O41" s="78">
        <v>3</v>
      </c>
      <c r="P41" s="78">
        <v>2</v>
      </c>
      <c r="S41" s="4">
        <f>IF(AND(OR($M41="x",$N41="x"),$O41=1,$P41=3),1,0)</f>
        <v>0</v>
      </c>
      <c r="T41" s="4">
        <f t="shared" si="0"/>
        <v>0</v>
      </c>
      <c r="U41" s="4">
        <f t="shared" si="1"/>
        <v>0</v>
      </c>
      <c r="V41" s="4">
        <f t="shared" si="2"/>
        <v>0</v>
      </c>
      <c r="W41" s="4">
        <f t="shared" si="3"/>
        <v>0</v>
      </c>
      <c r="X41" s="4">
        <f t="shared" si="4"/>
        <v>0</v>
      </c>
      <c r="Y41" s="4">
        <f t="shared" si="5"/>
        <v>0</v>
      </c>
      <c r="Z41" s="4">
        <f t="shared" si="6"/>
        <v>0</v>
      </c>
      <c r="AA41" s="4">
        <f t="shared" si="7"/>
        <v>0</v>
      </c>
      <c r="AB41" s="1" t="str">
        <f t="shared" si="9"/>
        <v/>
      </c>
    </row>
    <row r="42" spans="3:28" ht="61.5" customHeight="1">
      <c r="C42" s="36">
        <v>10</v>
      </c>
      <c r="D42" s="390" t="s">
        <v>45</v>
      </c>
      <c r="E42" s="391"/>
      <c r="F42" s="36" t="s">
        <v>489</v>
      </c>
      <c r="G42" s="392" t="s">
        <v>87</v>
      </c>
      <c r="H42" s="393"/>
      <c r="I42" s="393"/>
      <c r="J42" s="393"/>
      <c r="K42" s="394"/>
      <c r="L42" s="77"/>
      <c r="M42" s="77"/>
      <c r="N42" s="77"/>
      <c r="O42" s="78">
        <v>3</v>
      </c>
      <c r="P42" s="78">
        <v>2</v>
      </c>
      <c r="S42" s="4">
        <f t="shared" si="8"/>
        <v>0</v>
      </c>
      <c r="T42" s="4">
        <f t="shared" si="0"/>
        <v>0</v>
      </c>
      <c r="U42" s="4">
        <f t="shared" si="1"/>
        <v>0</v>
      </c>
      <c r="V42" s="4">
        <f t="shared" si="2"/>
        <v>0</v>
      </c>
      <c r="W42" s="4">
        <f t="shared" si="3"/>
        <v>0</v>
      </c>
      <c r="X42" s="4">
        <f t="shared" si="4"/>
        <v>0</v>
      </c>
      <c r="Y42" s="4">
        <f t="shared" si="5"/>
        <v>0</v>
      </c>
      <c r="Z42" s="4">
        <f t="shared" si="6"/>
        <v>0</v>
      </c>
      <c r="AA42" s="4">
        <f t="shared" si="7"/>
        <v>0</v>
      </c>
      <c r="AB42" s="1" t="str">
        <f t="shared" si="9"/>
        <v/>
      </c>
    </row>
    <row r="43" spans="3:28" ht="152.25" customHeight="1">
      <c r="C43" s="36">
        <v>10</v>
      </c>
      <c r="D43" s="390" t="s">
        <v>45</v>
      </c>
      <c r="E43" s="391"/>
      <c r="F43" s="36" t="s">
        <v>490</v>
      </c>
      <c r="G43" s="392" t="s">
        <v>491</v>
      </c>
      <c r="H43" s="393"/>
      <c r="I43" s="393"/>
      <c r="J43" s="393"/>
      <c r="K43" s="394"/>
      <c r="L43" s="77"/>
      <c r="M43" s="77"/>
      <c r="N43" s="77"/>
      <c r="O43" s="78">
        <v>3</v>
      </c>
      <c r="P43" s="78">
        <v>2</v>
      </c>
      <c r="S43" s="4">
        <f t="shared" si="8"/>
        <v>0</v>
      </c>
      <c r="T43" s="4">
        <f t="shared" si="0"/>
        <v>0</v>
      </c>
      <c r="U43" s="4">
        <f t="shared" si="1"/>
        <v>0</v>
      </c>
      <c r="V43" s="4">
        <f t="shared" si="2"/>
        <v>0</v>
      </c>
      <c r="W43" s="4">
        <f t="shared" si="3"/>
        <v>0</v>
      </c>
      <c r="X43" s="4">
        <f t="shared" si="4"/>
        <v>0</v>
      </c>
      <c r="Y43" s="4">
        <f t="shared" si="5"/>
        <v>0</v>
      </c>
      <c r="Z43" s="4">
        <f t="shared" si="6"/>
        <v>0</v>
      </c>
      <c r="AA43" s="4">
        <f t="shared" si="7"/>
        <v>0</v>
      </c>
      <c r="AB43" s="1" t="str">
        <f t="shared" si="9"/>
        <v/>
      </c>
    </row>
    <row r="44" spans="3:28" ht="67.5" customHeight="1">
      <c r="C44" s="36">
        <v>10</v>
      </c>
      <c r="D44" s="390" t="s">
        <v>45</v>
      </c>
      <c r="E44" s="391"/>
      <c r="F44" s="36" t="s">
        <v>492</v>
      </c>
      <c r="G44" s="392" t="s">
        <v>91</v>
      </c>
      <c r="H44" s="393"/>
      <c r="I44" s="393"/>
      <c r="J44" s="393"/>
      <c r="K44" s="394"/>
      <c r="L44" s="77"/>
      <c r="M44" s="77"/>
      <c r="N44" s="77"/>
      <c r="O44" s="78">
        <v>3</v>
      </c>
      <c r="P44" s="78">
        <v>2</v>
      </c>
      <c r="S44" s="4">
        <f>IF(AND(OR($M44="x",$N44="x"),$O44=1,$P44=3),1,0)</f>
        <v>0</v>
      </c>
      <c r="T44" s="4">
        <f t="shared" si="0"/>
        <v>0</v>
      </c>
      <c r="U44" s="4">
        <f t="shared" si="1"/>
        <v>0</v>
      </c>
      <c r="V44" s="4">
        <f t="shared" si="2"/>
        <v>0</v>
      </c>
      <c r="W44" s="4">
        <f t="shared" si="3"/>
        <v>0</v>
      </c>
      <c r="X44" s="4">
        <f t="shared" si="4"/>
        <v>0</v>
      </c>
      <c r="Y44" s="4">
        <f t="shared" si="5"/>
        <v>0</v>
      </c>
      <c r="Z44" s="4">
        <f t="shared" si="6"/>
        <v>0</v>
      </c>
      <c r="AA44" s="4">
        <f t="shared" si="7"/>
        <v>0</v>
      </c>
      <c r="AB44" s="1" t="str">
        <f t="shared" si="9"/>
        <v/>
      </c>
    </row>
    <row r="45" spans="3:28" ht="269.25" customHeight="1">
      <c r="C45" s="36">
        <v>10</v>
      </c>
      <c r="D45" s="390" t="s">
        <v>45</v>
      </c>
      <c r="E45" s="391"/>
      <c r="F45" s="36" t="s">
        <v>493</v>
      </c>
      <c r="G45" s="392" t="s">
        <v>494</v>
      </c>
      <c r="H45" s="393"/>
      <c r="I45" s="393"/>
      <c r="J45" s="393"/>
      <c r="K45" s="394"/>
      <c r="L45" s="77"/>
      <c r="M45" s="77"/>
      <c r="N45" s="77"/>
      <c r="O45" s="78">
        <v>3</v>
      </c>
      <c r="P45" s="78">
        <v>2</v>
      </c>
      <c r="S45" s="4">
        <f t="shared" si="8"/>
        <v>0</v>
      </c>
      <c r="T45" s="4">
        <f t="shared" si="0"/>
        <v>0</v>
      </c>
      <c r="U45" s="4">
        <f t="shared" si="1"/>
        <v>0</v>
      </c>
      <c r="V45" s="4">
        <f t="shared" si="2"/>
        <v>0</v>
      </c>
      <c r="W45" s="4">
        <f t="shared" si="3"/>
        <v>0</v>
      </c>
      <c r="X45" s="4">
        <f t="shared" si="4"/>
        <v>0</v>
      </c>
      <c r="Y45" s="4">
        <f t="shared" si="5"/>
        <v>0</v>
      </c>
      <c r="Z45" s="4">
        <f t="shared" si="6"/>
        <v>0</v>
      </c>
      <c r="AA45" s="4">
        <f t="shared" si="7"/>
        <v>0</v>
      </c>
      <c r="AB45" s="1" t="str">
        <f t="shared" si="9"/>
        <v/>
      </c>
    </row>
    <row r="46" spans="3:28" ht="177.75" customHeight="1">
      <c r="C46" s="36">
        <v>10</v>
      </c>
      <c r="D46" s="390" t="s">
        <v>45</v>
      </c>
      <c r="E46" s="391"/>
      <c r="F46" s="36" t="s">
        <v>495</v>
      </c>
      <c r="G46" s="392" t="s">
        <v>372</v>
      </c>
      <c r="H46" s="393"/>
      <c r="I46" s="393"/>
      <c r="J46" s="393"/>
      <c r="K46" s="394"/>
      <c r="L46" s="77"/>
      <c r="M46" s="77"/>
      <c r="N46" s="77"/>
      <c r="O46" s="78">
        <v>3</v>
      </c>
      <c r="P46" s="78">
        <v>2</v>
      </c>
      <c r="S46" s="4">
        <f>IF(AND(OR($M46="x",$N46="x"),$O46=1,$P46=3),1,0)</f>
        <v>0</v>
      </c>
      <c r="T46" s="4">
        <f t="shared" si="0"/>
        <v>0</v>
      </c>
      <c r="U46" s="4">
        <f t="shared" si="1"/>
        <v>0</v>
      </c>
      <c r="V46" s="4">
        <f t="shared" si="2"/>
        <v>0</v>
      </c>
      <c r="W46" s="4">
        <f t="shared" si="3"/>
        <v>0</v>
      </c>
      <c r="X46" s="4">
        <f t="shared" si="4"/>
        <v>0</v>
      </c>
      <c r="Y46" s="4">
        <f t="shared" si="5"/>
        <v>0</v>
      </c>
      <c r="Z46" s="4">
        <f t="shared" si="6"/>
        <v>0</v>
      </c>
      <c r="AA46" s="4">
        <f t="shared" si="7"/>
        <v>0</v>
      </c>
      <c r="AB46" s="1" t="str">
        <f t="shared" si="9"/>
        <v/>
      </c>
    </row>
    <row r="47" spans="3:28" ht="171.75" customHeight="1">
      <c r="C47" s="36">
        <v>10</v>
      </c>
      <c r="D47" s="390" t="s">
        <v>45</v>
      </c>
      <c r="E47" s="391"/>
      <c r="F47" s="36" t="s">
        <v>496</v>
      </c>
      <c r="G47" s="220" t="s">
        <v>99</v>
      </c>
      <c r="H47" s="221"/>
      <c r="I47" s="221"/>
      <c r="J47" s="221"/>
      <c r="K47" s="222"/>
      <c r="L47" s="77"/>
      <c r="M47" s="77"/>
      <c r="N47" s="77"/>
      <c r="O47" s="78">
        <v>3</v>
      </c>
      <c r="P47" s="78">
        <v>2</v>
      </c>
      <c r="S47" s="4">
        <f t="shared" si="8"/>
        <v>0</v>
      </c>
      <c r="T47" s="4">
        <f t="shared" si="0"/>
        <v>0</v>
      </c>
      <c r="U47" s="4">
        <f t="shared" si="1"/>
        <v>0</v>
      </c>
      <c r="V47" s="4">
        <f t="shared" si="2"/>
        <v>0</v>
      </c>
      <c r="W47" s="4">
        <f t="shared" si="3"/>
        <v>0</v>
      </c>
      <c r="X47" s="4">
        <f t="shared" si="4"/>
        <v>0</v>
      </c>
      <c r="Y47" s="4">
        <f t="shared" si="5"/>
        <v>0</v>
      </c>
      <c r="Z47" s="4">
        <f t="shared" si="6"/>
        <v>0</v>
      </c>
      <c r="AA47" s="4">
        <f t="shared" si="7"/>
        <v>0</v>
      </c>
      <c r="AB47" s="1" t="str">
        <f t="shared" si="9"/>
        <v/>
      </c>
    </row>
    <row r="48" spans="3:28" ht="162" customHeight="1">
      <c r="C48" s="36">
        <v>10</v>
      </c>
      <c r="D48" s="390" t="s">
        <v>45</v>
      </c>
      <c r="E48" s="391"/>
      <c r="F48" s="36" t="s">
        <v>497</v>
      </c>
      <c r="G48" s="220" t="s">
        <v>101</v>
      </c>
      <c r="H48" s="221"/>
      <c r="I48" s="221"/>
      <c r="J48" s="221"/>
      <c r="K48" s="222"/>
      <c r="L48" s="77"/>
      <c r="M48" s="77"/>
      <c r="N48" s="77"/>
      <c r="O48" s="78">
        <v>3</v>
      </c>
      <c r="P48" s="78">
        <v>2</v>
      </c>
      <c r="S48" s="4">
        <f t="shared" si="8"/>
        <v>0</v>
      </c>
      <c r="T48" s="4">
        <f t="shared" si="0"/>
        <v>0</v>
      </c>
      <c r="U48" s="4">
        <f t="shared" si="1"/>
        <v>0</v>
      </c>
      <c r="V48" s="4">
        <f t="shared" si="2"/>
        <v>0</v>
      </c>
      <c r="W48" s="4">
        <f t="shared" si="3"/>
        <v>0</v>
      </c>
      <c r="X48" s="4">
        <f t="shared" si="4"/>
        <v>0</v>
      </c>
      <c r="Y48" s="4">
        <f t="shared" si="5"/>
        <v>0</v>
      </c>
      <c r="Z48" s="4">
        <f t="shared" si="6"/>
        <v>0</v>
      </c>
      <c r="AA48" s="4">
        <f t="shared" si="7"/>
        <v>0</v>
      </c>
      <c r="AB48" s="1" t="str">
        <f t="shared" si="9"/>
        <v/>
      </c>
    </row>
    <row r="49" spans="1:28" ht="124.5" customHeight="1">
      <c r="C49" s="36">
        <v>10</v>
      </c>
      <c r="D49" s="390" t="s">
        <v>45</v>
      </c>
      <c r="E49" s="391"/>
      <c r="F49" s="36" t="s">
        <v>498</v>
      </c>
      <c r="G49" s="392" t="s">
        <v>342</v>
      </c>
      <c r="H49" s="393"/>
      <c r="I49" s="393"/>
      <c r="J49" s="393"/>
      <c r="K49" s="394"/>
      <c r="L49" s="77"/>
      <c r="M49" s="77"/>
      <c r="N49" s="77"/>
      <c r="O49" s="78">
        <v>3</v>
      </c>
      <c r="P49" s="78">
        <v>2</v>
      </c>
      <c r="S49" s="4">
        <f t="shared" si="8"/>
        <v>0</v>
      </c>
      <c r="T49" s="4">
        <f t="shared" si="0"/>
        <v>0</v>
      </c>
      <c r="U49" s="4">
        <f t="shared" si="1"/>
        <v>0</v>
      </c>
      <c r="V49" s="4">
        <f t="shared" si="2"/>
        <v>0</v>
      </c>
      <c r="W49" s="4">
        <f t="shared" si="3"/>
        <v>0</v>
      </c>
      <c r="X49" s="4">
        <f t="shared" si="4"/>
        <v>0</v>
      </c>
      <c r="Y49" s="4">
        <f t="shared" si="5"/>
        <v>0</v>
      </c>
      <c r="Z49" s="4">
        <f t="shared" si="6"/>
        <v>0</v>
      </c>
      <c r="AA49" s="4">
        <f t="shared" si="7"/>
        <v>0</v>
      </c>
      <c r="AB49" s="1" t="str">
        <f t="shared" si="9"/>
        <v/>
      </c>
    </row>
    <row r="50" spans="1:28" ht="93.75" customHeight="1">
      <c r="C50" s="36">
        <v>10</v>
      </c>
      <c r="D50" s="390" t="s">
        <v>45</v>
      </c>
      <c r="E50" s="391"/>
      <c r="F50" s="36" t="s">
        <v>499</v>
      </c>
      <c r="G50" s="392" t="s">
        <v>344</v>
      </c>
      <c r="H50" s="393"/>
      <c r="I50" s="393"/>
      <c r="J50" s="393"/>
      <c r="K50" s="394"/>
      <c r="L50" s="77"/>
      <c r="M50" s="77"/>
      <c r="N50" s="77"/>
      <c r="O50" s="78">
        <v>3</v>
      </c>
      <c r="P50" s="78">
        <v>2</v>
      </c>
      <c r="S50" s="4">
        <f t="shared" si="8"/>
        <v>0</v>
      </c>
      <c r="T50" s="4">
        <f t="shared" si="0"/>
        <v>0</v>
      </c>
      <c r="U50" s="4">
        <f t="shared" si="1"/>
        <v>0</v>
      </c>
      <c r="V50" s="4">
        <f t="shared" si="2"/>
        <v>0</v>
      </c>
      <c r="W50" s="4">
        <f t="shared" si="3"/>
        <v>0</v>
      </c>
      <c r="X50" s="4">
        <f t="shared" si="4"/>
        <v>0</v>
      </c>
      <c r="Y50" s="4">
        <f t="shared" si="5"/>
        <v>0</v>
      </c>
      <c r="Z50" s="4">
        <f t="shared" si="6"/>
        <v>0</v>
      </c>
      <c r="AA50" s="4">
        <f t="shared" si="7"/>
        <v>0</v>
      </c>
      <c r="AB50" s="1" t="str">
        <f t="shared" si="9"/>
        <v/>
      </c>
    </row>
    <row r="51" spans="1:28" s="1" customFormat="1" ht="225" customHeight="1">
      <c r="B51" s="49"/>
      <c r="C51" s="131" t="s">
        <v>178</v>
      </c>
      <c r="D51" s="471" t="s">
        <v>179</v>
      </c>
      <c r="E51" s="471"/>
      <c r="F51" s="131" t="s">
        <v>180</v>
      </c>
      <c r="G51" s="282" t="s">
        <v>181</v>
      </c>
      <c r="H51" s="283"/>
      <c r="I51" s="283"/>
      <c r="J51" s="283"/>
      <c r="K51" s="284"/>
      <c r="L51" s="62"/>
      <c r="M51" s="62"/>
      <c r="N51" s="62"/>
      <c r="O51" s="63">
        <v>1</v>
      </c>
      <c r="P51" s="63">
        <v>2</v>
      </c>
      <c r="S51" s="34">
        <f t="shared" si="8"/>
        <v>0</v>
      </c>
      <c r="T51" s="34">
        <f t="shared" si="0"/>
        <v>0</v>
      </c>
      <c r="U51" s="34">
        <f t="shared" si="1"/>
        <v>0</v>
      </c>
      <c r="V51" s="34">
        <f t="shared" si="2"/>
        <v>0</v>
      </c>
      <c r="W51" s="34">
        <f t="shared" si="3"/>
        <v>0</v>
      </c>
      <c r="X51" s="34">
        <f t="shared" si="4"/>
        <v>0</v>
      </c>
      <c r="Y51" s="34">
        <f t="shared" si="5"/>
        <v>0</v>
      </c>
      <c r="Z51" s="34">
        <f t="shared" si="6"/>
        <v>0</v>
      </c>
      <c r="AA51" s="34">
        <f t="shared" si="7"/>
        <v>0</v>
      </c>
      <c r="AB51" s="1" t="str">
        <f t="shared" si="9"/>
        <v/>
      </c>
    </row>
    <row r="52" spans="1:28" s="1" customFormat="1" ht="218.25" customHeight="1">
      <c r="B52" s="49"/>
      <c r="C52" s="131" t="s">
        <v>178</v>
      </c>
      <c r="D52" s="471" t="s">
        <v>179</v>
      </c>
      <c r="E52" s="471"/>
      <c r="F52" s="131" t="s">
        <v>182</v>
      </c>
      <c r="G52" s="282" t="s">
        <v>183</v>
      </c>
      <c r="H52" s="283"/>
      <c r="I52" s="283"/>
      <c r="J52" s="283"/>
      <c r="K52" s="284"/>
      <c r="L52" s="62"/>
      <c r="M52" s="62"/>
      <c r="N52" s="62"/>
      <c r="O52" s="63">
        <v>2</v>
      </c>
      <c r="P52" s="63">
        <v>3</v>
      </c>
      <c r="S52" s="34">
        <f t="shared" si="8"/>
        <v>0</v>
      </c>
      <c r="T52" s="34">
        <f t="shared" si="0"/>
        <v>0</v>
      </c>
      <c r="U52" s="34">
        <f t="shared" si="1"/>
        <v>0</v>
      </c>
      <c r="V52" s="34">
        <f t="shared" si="2"/>
        <v>0</v>
      </c>
      <c r="W52" s="34">
        <f t="shared" si="3"/>
        <v>0</v>
      </c>
      <c r="X52" s="34">
        <f t="shared" si="4"/>
        <v>0</v>
      </c>
      <c r="Y52" s="34">
        <f t="shared" si="5"/>
        <v>0</v>
      </c>
      <c r="Z52" s="34">
        <f t="shared" si="6"/>
        <v>0</v>
      </c>
      <c r="AA52" s="34">
        <f t="shared" si="7"/>
        <v>0</v>
      </c>
      <c r="AB52" s="1" t="str">
        <f t="shared" ref="AB52" si="10">IF(OR(M52="X",N52="X"),_xlfn.CONCAT(F52,";"),"")</f>
        <v/>
      </c>
    </row>
    <row r="53" spans="1:28" s="1" customFormat="1" ht="113.25" customHeight="1">
      <c r="B53" s="49"/>
      <c r="C53" s="32" t="s">
        <v>184</v>
      </c>
      <c r="D53" s="472" t="s">
        <v>185</v>
      </c>
      <c r="E53" s="473"/>
      <c r="F53" s="32" t="s">
        <v>186</v>
      </c>
      <c r="G53" s="220" t="s">
        <v>187</v>
      </c>
      <c r="H53" s="221"/>
      <c r="I53" s="221"/>
      <c r="J53" s="221"/>
      <c r="K53" s="221"/>
      <c r="L53" s="62"/>
      <c r="M53" s="62"/>
      <c r="N53" s="62"/>
      <c r="O53" s="63">
        <v>2</v>
      </c>
      <c r="P53" s="63">
        <v>2</v>
      </c>
      <c r="S53" s="34">
        <f t="shared" si="8"/>
        <v>0</v>
      </c>
      <c r="T53" s="34">
        <f t="shared" si="0"/>
        <v>0</v>
      </c>
      <c r="U53" s="34">
        <f t="shared" si="1"/>
        <v>0</v>
      </c>
      <c r="V53" s="34">
        <f t="shared" si="2"/>
        <v>0</v>
      </c>
      <c r="W53" s="34">
        <f t="shared" si="3"/>
        <v>0</v>
      </c>
      <c r="X53" s="34">
        <f t="shared" si="4"/>
        <v>0</v>
      </c>
      <c r="Y53" s="34">
        <f t="shared" si="5"/>
        <v>0</v>
      </c>
      <c r="Z53" s="34">
        <f t="shared" si="6"/>
        <v>0</v>
      </c>
      <c r="AA53" s="34">
        <f t="shared" si="7"/>
        <v>0</v>
      </c>
      <c r="AB53" s="1" t="str">
        <f t="shared" si="9"/>
        <v/>
      </c>
    </row>
    <row r="54" spans="1:28" s="1" customFormat="1" ht="129.75" customHeight="1">
      <c r="B54" s="51"/>
      <c r="C54" s="32" t="s">
        <v>188</v>
      </c>
      <c r="D54" s="474" t="s">
        <v>189</v>
      </c>
      <c r="E54" s="474"/>
      <c r="F54" s="32" t="s">
        <v>190</v>
      </c>
      <c r="G54" s="271" t="s">
        <v>191</v>
      </c>
      <c r="H54" s="271"/>
      <c r="I54" s="271"/>
      <c r="J54" s="271"/>
      <c r="K54" s="271"/>
      <c r="L54" s="62"/>
      <c r="M54" s="62"/>
      <c r="N54" s="62"/>
      <c r="O54" s="63">
        <v>2</v>
      </c>
      <c r="P54" s="64">
        <v>2</v>
      </c>
      <c r="Q54" s="3"/>
      <c r="S54" s="34">
        <f t="shared" si="8"/>
        <v>0</v>
      </c>
      <c r="T54" s="34">
        <f t="shared" si="0"/>
        <v>0</v>
      </c>
      <c r="U54" s="34">
        <f t="shared" si="1"/>
        <v>0</v>
      </c>
      <c r="V54" s="34">
        <f t="shared" si="2"/>
        <v>0</v>
      </c>
      <c r="W54" s="34">
        <f t="shared" si="3"/>
        <v>0</v>
      </c>
      <c r="X54" s="34">
        <f t="shared" si="4"/>
        <v>0</v>
      </c>
      <c r="Y54" s="34">
        <f t="shared" si="5"/>
        <v>0</v>
      </c>
      <c r="Z54" s="34">
        <f t="shared" si="6"/>
        <v>0</v>
      </c>
      <c r="AA54" s="34">
        <f t="shared" si="7"/>
        <v>0</v>
      </c>
      <c r="AB54" s="1" t="str">
        <f t="shared" si="9"/>
        <v/>
      </c>
    </row>
    <row r="55" spans="1:28" s="1" customFormat="1" ht="129.75" customHeight="1">
      <c r="B55" s="51"/>
      <c r="C55" s="32" t="s">
        <v>192</v>
      </c>
      <c r="D55" s="493" t="s">
        <v>193</v>
      </c>
      <c r="E55" s="493"/>
      <c r="F55" s="32" t="s">
        <v>194</v>
      </c>
      <c r="G55" s="271" t="s">
        <v>195</v>
      </c>
      <c r="H55" s="271"/>
      <c r="I55" s="271"/>
      <c r="J55" s="271"/>
      <c r="K55" s="271"/>
      <c r="L55" s="62"/>
      <c r="M55" s="62"/>
      <c r="N55" s="62"/>
      <c r="O55" s="63">
        <v>2</v>
      </c>
      <c r="P55" s="64">
        <v>2</v>
      </c>
      <c r="Q55" s="3"/>
      <c r="S55" s="34">
        <f t="shared" si="8"/>
        <v>0</v>
      </c>
      <c r="T55" s="34">
        <f t="shared" si="0"/>
        <v>0</v>
      </c>
      <c r="U55" s="34">
        <f t="shared" si="1"/>
        <v>0</v>
      </c>
      <c r="V55" s="34">
        <f t="shared" si="2"/>
        <v>0</v>
      </c>
      <c r="W55" s="34">
        <f t="shared" si="3"/>
        <v>0</v>
      </c>
      <c r="X55" s="34">
        <f t="shared" si="4"/>
        <v>0</v>
      </c>
      <c r="Y55" s="34">
        <f t="shared" si="5"/>
        <v>0</v>
      </c>
      <c r="Z55" s="34">
        <f t="shared" si="6"/>
        <v>0</v>
      </c>
      <c r="AA55" s="34">
        <f t="shared" si="7"/>
        <v>0</v>
      </c>
      <c r="AB55" s="1" t="str">
        <f t="shared" si="9"/>
        <v/>
      </c>
    </row>
    <row r="56" spans="1:28" s="1" customFormat="1" ht="244.5" customHeight="1">
      <c r="B56" s="49"/>
      <c r="C56" s="132" t="s">
        <v>196</v>
      </c>
      <c r="D56" s="371" t="s">
        <v>197</v>
      </c>
      <c r="E56" s="372"/>
      <c r="F56" s="32" t="s">
        <v>198</v>
      </c>
      <c r="G56" s="282" t="s">
        <v>199</v>
      </c>
      <c r="H56" s="283"/>
      <c r="I56" s="283"/>
      <c r="J56" s="283"/>
      <c r="K56" s="284"/>
      <c r="L56" s="62"/>
      <c r="M56" s="62"/>
      <c r="N56" s="62"/>
      <c r="O56" s="64">
        <v>3</v>
      </c>
      <c r="P56" s="64">
        <v>1</v>
      </c>
      <c r="S56" s="34">
        <f>IF(AND(OR($M56="x",$N56="x"),$O56=1,$P56=3),1,0)</f>
        <v>0</v>
      </c>
      <c r="T56" s="34">
        <f>IF(AND(OR($M56="x",$N56="x"),$O56=2,$P56=3),1,0)</f>
        <v>0</v>
      </c>
      <c r="U56" s="34">
        <f>IF(AND(OR($M56="x",$N56="x"),$O56=3,$P56=3),1,0)</f>
        <v>0</v>
      </c>
      <c r="V56" s="34">
        <f>IF(AND(OR($M56="x",$N56="x"),$O56=1,$P56=2),1,0)</f>
        <v>0</v>
      </c>
      <c r="W56" s="34">
        <f>IF(AND(OR($M56="x",$N56="x"),$O56=2,$P56=2),1,0)</f>
        <v>0</v>
      </c>
      <c r="X56" s="34">
        <f>IF(AND(OR($M56="x",$N56="x"),$O56=3,$P56=2),1,0)</f>
        <v>0</v>
      </c>
      <c r="Y56" s="34">
        <f>IF(AND(OR($M56="x",$N56="x"),$O56=1,$P56=1),1,0)</f>
        <v>0</v>
      </c>
      <c r="Z56" s="34">
        <f>IF(AND(OR($M56="x",$N56="x"),$O56=2,$P56=1),1,0)</f>
        <v>0</v>
      </c>
      <c r="AA56" s="34">
        <f>IF(AND(OR($M56="x",$N56="x"),$O56=3,$P56=1),1,0)</f>
        <v>0</v>
      </c>
      <c r="AB56" s="1" t="str">
        <f t="shared" si="9"/>
        <v/>
      </c>
    </row>
    <row r="57" spans="1:28" ht="99.75" customHeight="1">
      <c r="C57" s="36" t="s">
        <v>268</v>
      </c>
      <c r="D57" s="334" t="s">
        <v>269</v>
      </c>
      <c r="E57" s="335"/>
      <c r="F57" s="36" t="s">
        <v>270</v>
      </c>
      <c r="G57" s="362" t="s">
        <v>271</v>
      </c>
      <c r="H57" s="363"/>
      <c r="I57" s="363"/>
      <c r="J57" s="363"/>
      <c r="K57" s="364"/>
      <c r="L57" s="67"/>
      <c r="M57" s="67"/>
      <c r="N57" s="67"/>
      <c r="O57" s="68">
        <v>3</v>
      </c>
      <c r="P57" s="68">
        <v>2</v>
      </c>
      <c r="S57" s="4">
        <f t="shared" si="8"/>
        <v>0</v>
      </c>
      <c r="T57" s="4">
        <f t="shared" si="0"/>
        <v>0</v>
      </c>
      <c r="U57" s="4">
        <f t="shared" si="1"/>
        <v>0</v>
      </c>
      <c r="V57" s="4">
        <f t="shared" si="2"/>
        <v>0</v>
      </c>
      <c r="W57" s="4">
        <f t="shared" si="3"/>
        <v>0</v>
      </c>
      <c r="X57" s="4">
        <f t="shared" si="4"/>
        <v>0</v>
      </c>
      <c r="Y57" s="4">
        <f t="shared" si="5"/>
        <v>0</v>
      </c>
      <c r="Z57" s="4">
        <f t="shared" si="6"/>
        <v>0</v>
      </c>
      <c r="AA57" s="4">
        <f t="shared" si="7"/>
        <v>0</v>
      </c>
      <c r="AB57" s="1" t="str">
        <f t="shared" si="9"/>
        <v/>
      </c>
    </row>
    <row r="58" spans="1:28" s="5" customFormat="1" ht="17.25" customHeight="1">
      <c r="A58" s="4"/>
      <c r="B58" s="21"/>
      <c r="C58" s="80"/>
      <c r="D58" s="80"/>
      <c r="E58" s="80"/>
      <c r="F58" s="80"/>
      <c r="G58" s="81"/>
      <c r="H58" s="81"/>
      <c r="I58" s="81"/>
      <c r="J58" s="81"/>
      <c r="K58" s="81"/>
      <c r="L58" s="81"/>
      <c r="M58" s="81"/>
      <c r="N58" s="81"/>
      <c r="O58" s="82"/>
      <c r="P58" s="82"/>
      <c r="Q58" s="21"/>
      <c r="S58" s="4"/>
      <c r="T58" s="4"/>
      <c r="U58" s="4"/>
      <c r="V58" s="4"/>
      <c r="W58" s="4"/>
      <c r="X58" s="4"/>
      <c r="Y58" s="4"/>
      <c r="Z58" s="4"/>
      <c r="AA58" s="4"/>
      <c r="AB58" s="4"/>
    </row>
    <row r="59" spans="1:28" s="206" customFormat="1" ht="56.25" customHeight="1">
      <c r="B59" s="207"/>
      <c r="C59" s="285" t="s">
        <v>272</v>
      </c>
      <c r="D59" s="285"/>
      <c r="E59" s="285"/>
      <c r="F59" s="285"/>
      <c r="G59" s="285"/>
      <c r="H59" s="285"/>
      <c r="I59" s="285"/>
      <c r="J59" s="285"/>
      <c r="K59" s="285"/>
      <c r="L59" s="285"/>
      <c r="M59" s="285"/>
      <c r="N59" s="285"/>
      <c r="O59" s="285"/>
      <c r="P59" s="285"/>
    </row>
    <row r="60" spans="1:28" s="209" customFormat="1" ht="264.75" customHeight="1">
      <c r="A60" s="208"/>
      <c r="B60" s="207"/>
      <c r="C60" s="238" t="s">
        <v>273</v>
      </c>
      <c r="D60" s="238"/>
      <c r="E60" s="238"/>
      <c r="F60" s="238"/>
      <c r="G60" s="238"/>
      <c r="H60" s="238"/>
      <c r="I60" s="238"/>
      <c r="J60" s="238"/>
      <c r="K60" s="238"/>
      <c r="L60" s="238"/>
      <c r="M60" s="238"/>
      <c r="N60" s="238"/>
      <c r="O60" s="238"/>
      <c r="P60" s="238"/>
      <c r="Q60" s="206"/>
    </row>
    <row r="61" spans="1:28" s="209" customFormat="1" ht="64.5" customHeight="1" thickBot="1">
      <c r="A61" s="208"/>
      <c r="B61" s="207"/>
      <c r="C61" s="238" t="s">
        <v>274</v>
      </c>
      <c r="D61" s="238"/>
      <c r="E61" s="238"/>
      <c r="F61" s="238"/>
      <c r="G61" s="238"/>
      <c r="H61" s="238"/>
      <c r="I61" s="238"/>
      <c r="J61" s="238"/>
      <c r="K61" s="238"/>
      <c r="L61" s="238"/>
      <c r="M61" s="238"/>
      <c r="N61" s="238"/>
      <c r="O61" s="238"/>
      <c r="P61" s="238"/>
      <c r="Q61" s="206"/>
    </row>
    <row r="62" spans="1:28" s="209" customFormat="1" ht="48" customHeight="1">
      <c r="A62" s="208"/>
      <c r="B62" s="207"/>
      <c r="C62" s="352" t="s">
        <v>275</v>
      </c>
      <c r="D62" s="353"/>
      <c r="E62" s="353"/>
      <c r="F62" s="353" t="s">
        <v>276</v>
      </c>
      <c r="G62" s="353"/>
      <c r="H62" s="353"/>
      <c r="I62" s="353"/>
      <c r="J62" s="353"/>
      <c r="K62" s="353"/>
      <c r="L62" s="353"/>
      <c r="M62" s="353" t="s">
        <v>277</v>
      </c>
      <c r="N62" s="353"/>
      <c r="O62" s="353"/>
      <c r="P62" s="368"/>
      <c r="Q62" s="206"/>
    </row>
    <row r="63" spans="1:28" s="209" customFormat="1" ht="71.25" customHeight="1">
      <c r="A63" s="208"/>
      <c r="B63" s="207"/>
      <c r="C63" s="354" t="s">
        <v>278</v>
      </c>
      <c r="D63" s="355"/>
      <c r="E63" s="355"/>
      <c r="F63" s="358" t="s">
        <v>279</v>
      </c>
      <c r="G63" s="358"/>
      <c r="H63" s="358"/>
      <c r="I63" s="358"/>
      <c r="J63" s="358"/>
      <c r="K63" s="358"/>
      <c r="L63" s="358"/>
      <c r="M63" s="358" t="s">
        <v>280</v>
      </c>
      <c r="N63" s="358"/>
      <c r="O63" s="358"/>
      <c r="P63" s="360"/>
      <c r="Q63" s="206"/>
    </row>
    <row r="64" spans="1:28" s="209" customFormat="1" ht="113.25" customHeight="1">
      <c r="A64" s="208"/>
      <c r="B64" s="207"/>
      <c r="C64" s="354" t="s">
        <v>281</v>
      </c>
      <c r="D64" s="355"/>
      <c r="E64" s="355"/>
      <c r="F64" s="358" t="s">
        <v>282</v>
      </c>
      <c r="G64" s="358"/>
      <c r="H64" s="358"/>
      <c r="I64" s="358"/>
      <c r="J64" s="358"/>
      <c r="K64" s="358"/>
      <c r="L64" s="358"/>
      <c r="M64" s="358" t="s">
        <v>280</v>
      </c>
      <c r="N64" s="358"/>
      <c r="O64" s="358"/>
      <c r="P64" s="360"/>
      <c r="Q64" s="206"/>
    </row>
    <row r="65" spans="1:28" s="209" customFormat="1" ht="100.5" customHeight="1" thickBot="1">
      <c r="A65" s="208"/>
      <c r="B65" s="207"/>
      <c r="C65" s="356" t="s">
        <v>283</v>
      </c>
      <c r="D65" s="357"/>
      <c r="E65" s="357"/>
      <c r="F65" s="359" t="s">
        <v>284</v>
      </c>
      <c r="G65" s="359"/>
      <c r="H65" s="359"/>
      <c r="I65" s="359"/>
      <c r="J65" s="359"/>
      <c r="K65" s="359"/>
      <c r="L65" s="359"/>
      <c r="M65" s="359" t="s">
        <v>285</v>
      </c>
      <c r="N65" s="359"/>
      <c r="O65" s="359"/>
      <c r="P65" s="361"/>
      <c r="Q65" s="206"/>
    </row>
    <row r="66" spans="1:28" s="209" customFormat="1" ht="32.25" customHeight="1">
      <c r="A66" s="208"/>
      <c r="B66" s="207"/>
      <c r="C66" s="337" t="s">
        <v>286</v>
      </c>
      <c r="D66" s="337"/>
      <c r="E66" s="337"/>
      <c r="F66" s="337"/>
      <c r="G66" s="337"/>
      <c r="H66" s="337"/>
      <c r="I66" s="337"/>
      <c r="J66" s="337"/>
      <c r="K66" s="337"/>
      <c r="L66" s="337"/>
      <c r="M66" s="337"/>
      <c r="N66" s="337"/>
      <c r="O66" s="337"/>
      <c r="P66" s="337"/>
      <c r="Q66" s="206"/>
    </row>
    <row r="67" spans="1:28" s="209" customFormat="1" ht="139.5" customHeight="1">
      <c r="A67" s="208"/>
      <c r="B67" s="207"/>
      <c r="C67" s="238" t="s">
        <v>287</v>
      </c>
      <c r="D67" s="238"/>
      <c r="E67" s="238"/>
      <c r="F67" s="238"/>
      <c r="G67" s="238"/>
      <c r="H67" s="238"/>
      <c r="I67" s="238"/>
      <c r="J67" s="238"/>
      <c r="K67" s="238"/>
      <c r="L67" s="238"/>
      <c r="M67" s="238"/>
      <c r="N67" s="238"/>
      <c r="O67" s="238"/>
      <c r="P67" s="238"/>
      <c r="Q67" s="206"/>
    </row>
    <row r="68" spans="1:28" s="5" customFormat="1" ht="18" customHeight="1">
      <c r="A68" s="4"/>
      <c r="B68" s="21"/>
      <c r="C68" s="122"/>
      <c r="D68" s="122"/>
      <c r="E68" s="122"/>
      <c r="F68" s="122"/>
      <c r="G68" s="123"/>
      <c r="H68" s="123"/>
      <c r="I68" s="123"/>
      <c r="J68" s="123"/>
      <c r="K68" s="123"/>
      <c r="L68" s="123"/>
      <c r="M68" s="123"/>
      <c r="N68" s="123"/>
      <c r="O68" s="124"/>
      <c r="P68" s="124"/>
      <c r="Q68" s="21"/>
      <c r="S68" s="4"/>
      <c r="T68" s="4"/>
      <c r="U68" s="4"/>
      <c r="V68" s="4"/>
      <c r="W68" s="4"/>
      <c r="X68" s="4"/>
      <c r="Y68" s="4"/>
      <c r="Z68" s="4"/>
      <c r="AA68" s="4"/>
      <c r="AB68" s="4"/>
    </row>
    <row r="69" spans="1:28" ht="26.25" customHeight="1">
      <c r="C69" s="112"/>
      <c r="D69" s="112"/>
      <c r="E69" s="112"/>
      <c r="F69" s="112"/>
      <c r="G69" s="485"/>
      <c r="H69" s="486"/>
      <c r="I69" s="475" t="s">
        <v>288</v>
      </c>
      <c r="J69" s="476"/>
      <c r="K69" s="476"/>
      <c r="L69" s="476"/>
      <c r="M69" s="476"/>
      <c r="N69" s="477"/>
      <c r="O69" s="125"/>
      <c r="P69" s="112"/>
    </row>
    <row r="70" spans="1:28" ht="24" customHeight="1">
      <c r="C70" s="112"/>
      <c r="D70" s="112"/>
      <c r="E70" s="112"/>
      <c r="F70" s="112"/>
      <c r="G70" s="487"/>
      <c r="H70" s="488"/>
      <c r="I70" s="466" t="s">
        <v>289</v>
      </c>
      <c r="J70" s="467"/>
      <c r="K70" s="466" t="s">
        <v>290</v>
      </c>
      <c r="L70" s="467"/>
      <c r="M70" s="466" t="s">
        <v>291</v>
      </c>
      <c r="N70" s="467"/>
      <c r="O70" s="126"/>
      <c r="P70" s="112"/>
    </row>
    <row r="71" spans="1:28" ht="36" customHeight="1">
      <c r="C71" s="112"/>
      <c r="D71" s="112"/>
      <c r="E71" s="112"/>
      <c r="F71" s="112"/>
      <c r="G71" s="478" t="s">
        <v>292</v>
      </c>
      <c r="H71" s="128" t="s">
        <v>293</v>
      </c>
      <c r="I71" s="481">
        <f>SUM(S18:S57)</f>
        <v>0</v>
      </c>
      <c r="J71" s="482"/>
      <c r="K71" s="481">
        <f>SUM(T18:T57)</f>
        <v>0</v>
      </c>
      <c r="L71" s="482"/>
      <c r="M71" s="483">
        <f>SUM(U18:U57)</f>
        <v>0</v>
      </c>
      <c r="N71" s="483"/>
      <c r="O71" s="214"/>
      <c r="P71" s="214"/>
    </row>
    <row r="72" spans="1:28" ht="41.25" customHeight="1">
      <c r="C72" s="112"/>
      <c r="D72" s="112"/>
      <c r="E72" s="112"/>
      <c r="F72" s="112"/>
      <c r="G72" s="479"/>
      <c r="H72" s="128" t="s">
        <v>294</v>
      </c>
      <c r="I72" s="489">
        <f>SUM(V18:V57)</f>
        <v>0</v>
      </c>
      <c r="J72" s="490"/>
      <c r="K72" s="491">
        <f>SUM(W18:W57)</f>
        <v>0</v>
      </c>
      <c r="L72" s="492"/>
      <c r="M72" s="484">
        <f>SUM(X18:X57)</f>
        <v>0</v>
      </c>
      <c r="N72" s="484"/>
      <c r="O72" s="214"/>
      <c r="P72" s="214"/>
    </row>
    <row r="73" spans="1:28" ht="37.5" customHeight="1">
      <c r="C73" s="112"/>
      <c r="D73" s="112"/>
      <c r="E73" s="112"/>
      <c r="F73" s="112"/>
      <c r="G73" s="480"/>
      <c r="H73" s="128" t="s">
        <v>295</v>
      </c>
      <c r="I73" s="489">
        <f>SUM(Y18:Y57)</f>
        <v>0</v>
      </c>
      <c r="J73" s="490"/>
      <c r="K73" s="489">
        <f>SUM(Z18:Z57)</f>
        <v>0</v>
      </c>
      <c r="L73" s="490"/>
      <c r="M73" s="484">
        <f>SUM(AA18:AA57)</f>
        <v>0</v>
      </c>
      <c r="N73" s="484"/>
      <c r="O73" s="214"/>
      <c r="P73" s="214"/>
    </row>
    <row r="74" spans="1:28" ht="58.5" customHeight="1">
      <c r="C74" s="112"/>
      <c r="D74" s="112"/>
      <c r="E74" s="112"/>
      <c r="F74" s="112"/>
      <c r="G74" s="464" t="s">
        <v>296</v>
      </c>
      <c r="H74" s="464"/>
      <c r="I74" s="464"/>
      <c r="J74" s="464"/>
      <c r="K74" s="464"/>
      <c r="L74" s="464"/>
      <c r="M74" s="464"/>
      <c r="N74" s="125">
        <f>SUM(I71:N73)</f>
        <v>0</v>
      </c>
      <c r="O74" s="215"/>
      <c r="P74" s="112"/>
    </row>
    <row r="75" spans="1:28" s="3" customFormat="1" ht="73.5" customHeight="1">
      <c r="A75" s="16"/>
      <c r="B75" s="49"/>
      <c r="C75" s="249" t="s">
        <v>297</v>
      </c>
      <c r="D75" s="249"/>
      <c r="E75" s="249"/>
      <c r="F75" s="249"/>
      <c r="G75" s="249"/>
      <c r="H75" s="249"/>
      <c r="I75" s="249"/>
      <c r="J75" s="249"/>
      <c r="K75" s="249"/>
      <c r="L75" s="249"/>
      <c r="M75" s="249"/>
      <c r="N75" s="249"/>
      <c r="O75" s="249"/>
      <c r="P75" s="249"/>
      <c r="Q75" s="1"/>
    </row>
    <row r="76" spans="1:28" s="1" customFormat="1" ht="21" customHeight="1">
      <c r="B76" s="49"/>
      <c r="C76" s="454"/>
      <c r="D76" s="455"/>
      <c r="E76" s="455"/>
      <c r="F76" s="455"/>
      <c r="G76" s="455"/>
      <c r="H76" s="455"/>
      <c r="I76" s="455"/>
      <c r="J76" s="455"/>
      <c r="K76" s="455"/>
      <c r="L76" s="455"/>
      <c r="M76" s="455"/>
      <c r="N76" s="455"/>
      <c r="O76" s="455"/>
      <c r="P76" s="456"/>
      <c r="Q76" s="48"/>
      <c r="R76" s="48"/>
    </row>
    <row r="77" spans="1:28" s="1" customFormat="1" ht="21" customHeight="1">
      <c r="B77" s="49"/>
      <c r="C77" s="457"/>
      <c r="D77" s="458"/>
      <c r="E77" s="458"/>
      <c r="F77" s="458"/>
      <c r="G77" s="458"/>
      <c r="H77" s="458"/>
      <c r="I77" s="458"/>
      <c r="J77" s="458"/>
      <c r="K77" s="458"/>
      <c r="L77" s="458"/>
      <c r="M77" s="458"/>
      <c r="N77" s="458"/>
      <c r="O77" s="458"/>
      <c r="P77" s="459"/>
      <c r="Q77" s="48"/>
      <c r="R77" s="48"/>
    </row>
    <row r="78" spans="1:28" s="1" customFormat="1" ht="21" customHeight="1">
      <c r="B78" s="49"/>
      <c r="C78" s="457"/>
      <c r="D78" s="458"/>
      <c r="E78" s="458"/>
      <c r="F78" s="458"/>
      <c r="G78" s="458"/>
      <c r="H78" s="458"/>
      <c r="I78" s="458"/>
      <c r="J78" s="458"/>
      <c r="K78" s="458"/>
      <c r="L78" s="458"/>
      <c r="M78" s="458"/>
      <c r="N78" s="458"/>
      <c r="O78" s="458"/>
      <c r="P78" s="459"/>
      <c r="Q78" s="48"/>
      <c r="R78" s="48"/>
    </row>
    <row r="79" spans="1:28" s="1" customFormat="1" ht="21" customHeight="1">
      <c r="B79" s="49"/>
      <c r="C79" s="457"/>
      <c r="D79" s="458"/>
      <c r="E79" s="458"/>
      <c r="F79" s="458"/>
      <c r="G79" s="458"/>
      <c r="H79" s="458"/>
      <c r="I79" s="458"/>
      <c r="J79" s="458"/>
      <c r="K79" s="458"/>
      <c r="L79" s="458"/>
      <c r="M79" s="458"/>
      <c r="N79" s="458"/>
      <c r="O79" s="458"/>
      <c r="P79" s="459"/>
      <c r="Q79" s="48"/>
      <c r="R79" s="48"/>
    </row>
    <row r="80" spans="1:28" s="1" customFormat="1" ht="21" customHeight="1">
      <c r="B80" s="49"/>
      <c r="C80" s="460"/>
      <c r="D80" s="461"/>
      <c r="E80" s="461"/>
      <c r="F80" s="461"/>
      <c r="G80" s="461"/>
      <c r="H80" s="461"/>
      <c r="I80" s="461"/>
      <c r="J80" s="461"/>
      <c r="K80" s="461"/>
      <c r="L80" s="461"/>
      <c r="M80" s="461"/>
      <c r="N80" s="461"/>
      <c r="O80" s="461"/>
      <c r="P80" s="462"/>
      <c r="Q80" s="48"/>
      <c r="R80" s="48"/>
    </row>
    <row r="81" spans="2:18" s="1" customFormat="1" ht="22.5" customHeight="1">
      <c r="B81" s="49"/>
      <c r="C81" s="112"/>
      <c r="D81" s="112"/>
      <c r="E81" s="112"/>
      <c r="F81" s="112"/>
      <c r="G81" s="112"/>
      <c r="H81" s="112"/>
      <c r="I81" s="112"/>
      <c r="J81" s="112"/>
      <c r="K81" s="112"/>
      <c r="L81" s="112"/>
      <c r="M81" s="112"/>
      <c r="N81" s="112"/>
      <c r="O81" s="112"/>
      <c r="P81" s="112"/>
      <c r="Q81" s="48"/>
      <c r="R81" s="48"/>
    </row>
    <row r="82" spans="2:18" s="1" customFormat="1" ht="57.75" customHeight="1">
      <c r="B82" s="49"/>
      <c r="C82" s="249" t="s">
        <v>298</v>
      </c>
      <c r="D82" s="249"/>
      <c r="E82" s="249"/>
      <c r="F82" s="249"/>
      <c r="G82" s="249"/>
      <c r="H82" s="249"/>
      <c r="I82" s="249"/>
      <c r="J82" s="249"/>
      <c r="K82" s="249"/>
      <c r="L82" s="249"/>
      <c r="M82" s="249"/>
      <c r="N82" s="249"/>
      <c r="O82" s="249"/>
      <c r="P82" s="249"/>
      <c r="Q82" s="48"/>
      <c r="R82" s="48"/>
    </row>
    <row r="83" spans="2:18" s="1" customFormat="1" ht="21" customHeight="1">
      <c r="B83" s="49"/>
      <c r="C83" s="454"/>
      <c r="D83" s="455"/>
      <c r="E83" s="455"/>
      <c r="F83" s="455"/>
      <c r="G83" s="455"/>
      <c r="H83" s="455"/>
      <c r="I83" s="455"/>
      <c r="J83" s="455"/>
      <c r="K83" s="455"/>
      <c r="L83" s="455"/>
      <c r="M83" s="455"/>
      <c r="N83" s="455"/>
      <c r="O83" s="455"/>
      <c r="P83" s="456"/>
      <c r="Q83" s="48"/>
      <c r="R83" s="48"/>
    </row>
    <row r="84" spans="2:18" s="1" customFormat="1" ht="21" customHeight="1">
      <c r="B84" s="49"/>
      <c r="C84" s="457"/>
      <c r="D84" s="458"/>
      <c r="E84" s="458"/>
      <c r="F84" s="458"/>
      <c r="G84" s="458"/>
      <c r="H84" s="458"/>
      <c r="I84" s="458"/>
      <c r="J84" s="458"/>
      <c r="K84" s="458"/>
      <c r="L84" s="458"/>
      <c r="M84" s="458"/>
      <c r="N84" s="458"/>
      <c r="O84" s="458"/>
      <c r="P84" s="459"/>
      <c r="Q84" s="48"/>
      <c r="R84" s="48"/>
    </row>
    <row r="85" spans="2:18" s="1" customFormat="1" ht="21" customHeight="1">
      <c r="B85" s="49"/>
      <c r="C85" s="457"/>
      <c r="D85" s="458"/>
      <c r="E85" s="458"/>
      <c r="F85" s="458"/>
      <c r="G85" s="458"/>
      <c r="H85" s="458"/>
      <c r="I85" s="458"/>
      <c r="J85" s="458"/>
      <c r="K85" s="458"/>
      <c r="L85" s="458"/>
      <c r="M85" s="458"/>
      <c r="N85" s="458"/>
      <c r="O85" s="458"/>
      <c r="P85" s="459"/>
      <c r="Q85" s="48"/>
      <c r="R85" s="48"/>
    </row>
    <row r="86" spans="2:18" s="1" customFormat="1" ht="21" customHeight="1">
      <c r="B86" s="49"/>
      <c r="C86" s="457"/>
      <c r="D86" s="458"/>
      <c r="E86" s="458"/>
      <c r="F86" s="458"/>
      <c r="G86" s="458"/>
      <c r="H86" s="458"/>
      <c r="I86" s="458"/>
      <c r="J86" s="458"/>
      <c r="K86" s="458"/>
      <c r="L86" s="458"/>
      <c r="M86" s="458"/>
      <c r="N86" s="458"/>
      <c r="O86" s="458"/>
      <c r="P86" s="459"/>
      <c r="Q86" s="48"/>
      <c r="R86" s="48"/>
    </row>
    <row r="87" spans="2:18" s="1" customFormat="1" ht="21" customHeight="1">
      <c r="B87" s="49"/>
      <c r="C87" s="460"/>
      <c r="D87" s="461"/>
      <c r="E87" s="461"/>
      <c r="F87" s="461"/>
      <c r="G87" s="461"/>
      <c r="H87" s="461"/>
      <c r="I87" s="461"/>
      <c r="J87" s="461"/>
      <c r="K87" s="461"/>
      <c r="L87" s="461"/>
      <c r="M87" s="461"/>
      <c r="N87" s="461"/>
      <c r="O87" s="461"/>
      <c r="P87" s="462"/>
      <c r="Q87" s="48"/>
      <c r="R87" s="48"/>
    </row>
    <row r="88" spans="2:18" s="1" customFormat="1" ht="36" customHeight="1">
      <c r="B88" s="49"/>
      <c r="C88" s="112"/>
      <c r="D88" s="112"/>
      <c r="E88" s="112"/>
      <c r="F88" s="112"/>
      <c r="G88" s="112"/>
      <c r="H88" s="112"/>
      <c r="I88" s="112"/>
      <c r="J88" s="112"/>
      <c r="K88" s="112"/>
      <c r="L88" s="112"/>
      <c r="M88" s="112"/>
      <c r="N88" s="112"/>
      <c r="O88" s="112"/>
      <c r="P88" s="112"/>
      <c r="Q88" s="48"/>
      <c r="R88" s="48"/>
    </row>
    <row r="89" spans="2:18" s="1" customFormat="1" ht="114.75" customHeight="1">
      <c r="B89" s="49"/>
      <c r="C89" s="249" t="s">
        <v>299</v>
      </c>
      <c r="D89" s="249"/>
      <c r="E89" s="249"/>
      <c r="F89" s="249"/>
      <c r="G89" s="249"/>
      <c r="H89" s="249"/>
      <c r="I89" s="249"/>
      <c r="J89" s="249"/>
      <c r="K89" s="249"/>
      <c r="L89" s="249"/>
      <c r="M89" s="249"/>
      <c r="N89" s="249"/>
      <c r="O89" s="249"/>
      <c r="P89" s="249"/>
    </row>
    <row r="90" spans="2:18" s="1" customFormat="1" ht="21" customHeight="1">
      <c r="B90" s="49"/>
      <c r="C90" s="454"/>
      <c r="D90" s="455"/>
      <c r="E90" s="455"/>
      <c r="F90" s="455"/>
      <c r="G90" s="455"/>
      <c r="H90" s="455"/>
      <c r="I90" s="455"/>
      <c r="J90" s="455"/>
      <c r="K90" s="455"/>
      <c r="L90" s="455"/>
      <c r="M90" s="455"/>
      <c r="N90" s="455"/>
      <c r="O90" s="455"/>
      <c r="P90" s="456"/>
      <c r="Q90" s="48"/>
      <c r="R90" s="48"/>
    </row>
    <row r="91" spans="2:18" s="1" customFormat="1" ht="21" customHeight="1">
      <c r="B91" s="49"/>
      <c r="C91" s="457"/>
      <c r="D91" s="458"/>
      <c r="E91" s="458"/>
      <c r="F91" s="458"/>
      <c r="G91" s="458"/>
      <c r="H91" s="458"/>
      <c r="I91" s="458"/>
      <c r="J91" s="458"/>
      <c r="K91" s="458"/>
      <c r="L91" s="458"/>
      <c r="M91" s="458"/>
      <c r="N91" s="458"/>
      <c r="O91" s="458"/>
      <c r="P91" s="459"/>
      <c r="Q91" s="48"/>
      <c r="R91" s="48"/>
    </row>
    <row r="92" spans="2:18" s="1" customFormat="1" ht="21" customHeight="1">
      <c r="B92" s="49"/>
      <c r="C92" s="457"/>
      <c r="D92" s="458"/>
      <c r="E92" s="458"/>
      <c r="F92" s="458"/>
      <c r="G92" s="458"/>
      <c r="H92" s="458"/>
      <c r="I92" s="458"/>
      <c r="J92" s="458"/>
      <c r="K92" s="458"/>
      <c r="L92" s="458"/>
      <c r="M92" s="458"/>
      <c r="N92" s="458"/>
      <c r="O92" s="458"/>
      <c r="P92" s="459"/>
      <c r="Q92" s="48"/>
      <c r="R92" s="48"/>
    </row>
    <row r="93" spans="2:18" s="1" customFormat="1" ht="21" customHeight="1">
      <c r="B93" s="49"/>
      <c r="C93" s="457"/>
      <c r="D93" s="458"/>
      <c r="E93" s="458"/>
      <c r="F93" s="458"/>
      <c r="G93" s="458"/>
      <c r="H93" s="458"/>
      <c r="I93" s="458"/>
      <c r="J93" s="458"/>
      <c r="K93" s="458"/>
      <c r="L93" s="458"/>
      <c r="M93" s="458"/>
      <c r="N93" s="458"/>
      <c r="O93" s="458"/>
      <c r="P93" s="459"/>
      <c r="Q93" s="48"/>
      <c r="R93" s="48"/>
    </row>
    <row r="94" spans="2:18" s="1" customFormat="1" ht="21" customHeight="1">
      <c r="B94" s="49"/>
      <c r="C94" s="460"/>
      <c r="D94" s="461"/>
      <c r="E94" s="461"/>
      <c r="F94" s="461"/>
      <c r="G94" s="461"/>
      <c r="H94" s="461"/>
      <c r="I94" s="461"/>
      <c r="J94" s="461"/>
      <c r="K94" s="461"/>
      <c r="L94" s="461"/>
      <c r="M94" s="461"/>
      <c r="N94" s="461"/>
      <c r="O94" s="461"/>
      <c r="P94" s="462"/>
      <c r="Q94" s="48"/>
      <c r="R94" s="48"/>
    </row>
    <row r="95" spans="2:18" s="1" customFormat="1" ht="21" customHeight="1">
      <c r="B95" s="49"/>
      <c r="C95" s="216"/>
      <c r="D95" s="216"/>
      <c r="E95" s="216"/>
      <c r="F95" s="216"/>
      <c r="G95" s="216"/>
      <c r="H95" s="216"/>
      <c r="I95" s="216"/>
      <c r="J95" s="216"/>
      <c r="K95" s="216"/>
      <c r="L95" s="216"/>
      <c r="M95" s="216"/>
      <c r="N95" s="216"/>
      <c r="O95" s="216"/>
      <c r="P95" s="216"/>
      <c r="Q95" s="48"/>
      <c r="R95" s="48"/>
    </row>
    <row r="96" spans="2:18" s="1" customFormat="1">
      <c r="B96" s="50"/>
      <c r="C96" s="463" t="s">
        <v>300</v>
      </c>
      <c r="D96" s="463"/>
      <c r="E96" s="463"/>
      <c r="F96" s="463"/>
      <c r="G96" s="463"/>
      <c r="H96" s="463"/>
      <c r="I96" s="463"/>
      <c r="J96" s="463"/>
      <c r="K96" s="463"/>
      <c r="L96" s="463"/>
      <c r="M96" s="463"/>
      <c r="N96" s="463"/>
      <c r="O96" s="112"/>
      <c r="P96" s="112"/>
      <c r="Q96" s="2"/>
    </row>
    <row r="97" spans="1:28" s="209" customFormat="1" ht="128.25" customHeight="1">
      <c r="A97" s="208"/>
      <c r="B97" s="207"/>
      <c r="C97" s="238" t="s">
        <v>301</v>
      </c>
      <c r="D97" s="238"/>
      <c r="E97" s="238"/>
      <c r="F97" s="238"/>
      <c r="G97" s="238"/>
      <c r="H97" s="238"/>
      <c r="I97" s="238"/>
      <c r="J97" s="238"/>
      <c r="K97" s="238"/>
      <c r="L97" s="238"/>
      <c r="M97" s="238"/>
      <c r="N97" s="238"/>
      <c r="O97" s="238"/>
      <c r="P97" s="238"/>
      <c r="Q97" s="206"/>
    </row>
    <row r="98" spans="1:28" s="209" customFormat="1" ht="75" customHeight="1">
      <c r="A98" s="208"/>
      <c r="B98" s="207"/>
      <c r="C98" s="238" t="s">
        <v>302</v>
      </c>
      <c r="D98" s="238"/>
      <c r="E98" s="238"/>
      <c r="F98" s="238"/>
      <c r="G98" s="238"/>
      <c r="H98" s="238"/>
      <c r="I98" s="238"/>
      <c r="J98" s="238"/>
      <c r="K98" s="238"/>
      <c r="L98" s="238"/>
      <c r="M98" s="238"/>
      <c r="N98" s="238"/>
      <c r="O98" s="238"/>
      <c r="P98" s="238"/>
      <c r="Q98" s="206"/>
    </row>
    <row r="99" spans="1:28" s="209" customFormat="1" ht="250.5" customHeight="1">
      <c r="A99" s="208"/>
      <c r="B99" s="207"/>
      <c r="C99" s="238" t="s">
        <v>303</v>
      </c>
      <c r="D99" s="238"/>
      <c r="E99" s="238"/>
      <c r="F99" s="238"/>
      <c r="G99" s="238"/>
      <c r="H99" s="238"/>
      <c r="I99" s="238"/>
      <c r="J99" s="238"/>
      <c r="K99" s="238"/>
      <c r="L99" s="238"/>
      <c r="M99" s="238"/>
      <c r="N99" s="238"/>
      <c r="O99" s="238"/>
      <c r="P99" s="238"/>
      <c r="Q99" s="206"/>
    </row>
    <row r="100" spans="1:28" s="206" customFormat="1" ht="123.75" customHeight="1">
      <c r="B100" s="207"/>
      <c r="C100" s="238" t="s">
        <v>304</v>
      </c>
      <c r="D100" s="238"/>
      <c r="E100" s="238"/>
      <c r="F100" s="238"/>
      <c r="G100" s="238"/>
      <c r="H100" s="238"/>
      <c r="I100" s="238"/>
      <c r="J100" s="238"/>
      <c r="K100" s="238"/>
      <c r="L100" s="238"/>
      <c r="M100" s="238"/>
      <c r="N100" s="238"/>
      <c r="O100" s="238"/>
      <c r="P100" s="238"/>
      <c r="AB100" s="210"/>
    </row>
    <row r="101" spans="1:28" s="209" customFormat="1" ht="311.25" customHeight="1">
      <c r="A101" s="208"/>
      <c r="B101" s="207"/>
      <c r="C101" s="238" t="s">
        <v>305</v>
      </c>
      <c r="D101" s="238"/>
      <c r="E101" s="238"/>
      <c r="F101" s="238"/>
      <c r="G101" s="238"/>
      <c r="H101" s="238"/>
      <c r="I101" s="238"/>
      <c r="J101" s="238"/>
      <c r="K101" s="238"/>
      <c r="L101" s="238"/>
      <c r="M101" s="238"/>
      <c r="N101" s="238"/>
      <c r="O101" s="238"/>
      <c r="P101" s="238"/>
      <c r="Q101" s="206"/>
    </row>
    <row r="102" spans="1:28" s="206" customFormat="1" ht="152.25" customHeight="1">
      <c r="B102" s="211"/>
      <c r="C102" s="250" t="s">
        <v>306</v>
      </c>
      <c r="D102" s="250"/>
      <c r="E102" s="250"/>
      <c r="F102" s="250"/>
      <c r="G102" s="250"/>
      <c r="H102" s="250"/>
      <c r="I102" s="250"/>
      <c r="J102" s="250"/>
      <c r="K102" s="250"/>
      <c r="L102" s="250"/>
      <c r="M102" s="250"/>
      <c r="N102" s="250"/>
      <c r="O102" s="250"/>
      <c r="P102" s="250"/>
      <c r="Q102" s="209"/>
      <c r="AB102" s="210"/>
    </row>
    <row r="103" spans="1:28" s="206" customFormat="1" ht="240.75" customHeight="1">
      <c r="B103" s="207"/>
      <c r="C103" s="238" t="s">
        <v>307</v>
      </c>
      <c r="D103" s="238"/>
      <c r="E103" s="238"/>
      <c r="F103" s="238"/>
      <c r="G103" s="238"/>
      <c r="H103" s="238"/>
      <c r="I103" s="238"/>
      <c r="J103" s="238"/>
      <c r="K103" s="238"/>
      <c r="L103" s="238"/>
      <c r="M103" s="238"/>
      <c r="N103" s="238"/>
      <c r="O103" s="238"/>
      <c r="P103" s="238"/>
      <c r="AB103" s="210"/>
    </row>
    <row r="104" spans="1:28" s="209" customFormat="1" ht="72" customHeight="1">
      <c r="A104" s="208"/>
      <c r="B104" s="207"/>
      <c r="C104" s="238" t="s">
        <v>308</v>
      </c>
      <c r="D104" s="238"/>
      <c r="E104" s="238"/>
      <c r="F104" s="238"/>
      <c r="G104" s="238"/>
      <c r="H104" s="238"/>
      <c r="I104" s="238"/>
      <c r="J104" s="238"/>
      <c r="K104" s="238"/>
      <c r="L104" s="238"/>
      <c r="M104" s="238"/>
      <c r="N104" s="238"/>
      <c r="O104" s="238"/>
      <c r="P104" s="238"/>
      <c r="Q104" s="206"/>
    </row>
    <row r="105" spans="1:28" s="209" customFormat="1" ht="129" customHeight="1">
      <c r="A105" s="208"/>
      <c r="B105" s="207"/>
      <c r="C105" s="238" t="s">
        <v>309</v>
      </c>
      <c r="D105" s="238"/>
      <c r="E105" s="238"/>
      <c r="F105" s="238"/>
      <c r="G105" s="238"/>
      <c r="H105" s="238"/>
      <c r="I105" s="238"/>
      <c r="J105" s="238"/>
      <c r="K105" s="238"/>
      <c r="L105" s="238"/>
      <c r="M105" s="238"/>
      <c r="N105" s="238"/>
      <c r="O105" s="238"/>
      <c r="P105" s="238"/>
      <c r="Q105" s="206"/>
    </row>
    <row r="106" spans="1:28" s="209" customFormat="1" ht="152.25" customHeight="1">
      <c r="A106" s="208"/>
      <c r="B106" s="207"/>
      <c r="C106" s="250" t="s">
        <v>310</v>
      </c>
      <c r="D106" s="250"/>
      <c r="E106" s="250"/>
      <c r="F106" s="250"/>
      <c r="G106" s="250"/>
      <c r="H106" s="250"/>
      <c r="I106" s="250"/>
      <c r="J106" s="250"/>
      <c r="K106" s="250"/>
      <c r="L106" s="250"/>
      <c r="M106" s="250"/>
      <c r="N106" s="250"/>
      <c r="O106" s="250"/>
      <c r="P106" s="250"/>
      <c r="Q106" s="206"/>
    </row>
    <row r="107" spans="1:28" s="206" customFormat="1" ht="174.75" customHeight="1">
      <c r="B107" s="207"/>
      <c r="C107" s="250" t="s">
        <v>311</v>
      </c>
      <c r="D107" s="250"/>
      <c r="E107" s="250"/>
      <c r="F107" s="250"/>
      <c r="G107" s="250"/>
      <c r="H107" s="250"/>
      <c r="I107" s="250"/>
      <c r="J107" s="250"/>
      <c r="K107" s="250"/>
      <c r="L107" s="250"/>
      <c r="M107" s="250"/>
      <c r="N107" s="250"/>
      <c r="O107" s="250"/>
      <c r="P107" s="250"/>
      <c r="Q107" s="212"/>
    </row>
    <row r="108" spans="1:28" s="206" customFormat="1" ht="125.25" customHeight="1">
      <c r="B108" s="207"/>
      <c r="C108" s="336" t="s">
        <v>312</v>
      </c>
      <c r="D108" s="336"/>
      <c r="E108" s="336"/>
      <c r="F108" s="336"/>
      <c r="G108" s="336"/>
      <c r="H108" s="336"/>
      <c r="I108" s="336"/>
      <c r="J108" s="336"/>
      <c r="K108" s="336"/>
      <c r="L108" s="336"/>
      <c r="M108" s="336"/>
      <c r="N108" s="336"/>
      <c r="O108" s="336"/>
      <c r="P108" s="336"/>
      <c r="Q108" s="212"/>
    </row>
    <row r="109" spans="1:28" s="206" customFormat="1" ht="297.75" customHeight="1">
      <c r="B109" s="207"/>
      <c r="C109" s="250" t="s">
        <v>313</v>
      </c>
      <c r="D109" s="250"/>
      <c r="E109" s="250"/>
      <c r="F109" s="250"/>
      <c r="G109" s="250"/>
      <c r="H109" s="250"/>
      <c r="I109" s="250"/>
      <c r="J109" s="250"/>
      <c r="K109" s="250"/>
      <c r="L109" s="250"/>
      <c r="M109" s="250"/>
      <c r="N109" s="250"/>
      <c r="O109" s="250"/>
      <c r="P109" s="250"/>
      <c r="Q109" s="212"/>
    </row>
    <row r="110" spans="1:28" s="206" customFormat="1" ht="274.5" customHeight="1">
      <c r="B110" s="207"/>
      <c r="C110" s="250" t="s">
        <v>395</v>
      </c>
      <c r="D110" s="250"/>
      <c r="E110" s="250"/>
      <c r="F110" s="250"/>
      <c r="G110" s="250"/>
      <c r="H110" s="250"/>
      <c r="I110" s="250"/>
      <c r="J110" s="250"/>
      <c r="K110" s="250"/>
      <c r="L110" s="250"/>
      <c r="M110" s="250"/>
      <c r="N110" s="250"/>
      <c r="O110" s="250"/>
      <c r="P110" s="250"/>
      <c r="Q110" s="212"/>
    </row>
    <row r="111" spans="1:28" s="159" customFormat="1" ht="84.75" customHeight="1">
      <c r="B111" s="200"/>
      <c r="C111" s="303"/>
      <c r="D111" s="303"/>
      <c r="E111" s="303"/>
      <c r="F111" s="303"/>
      <c r="G111" s="303"/>
      <c r="H111" s="370" t="s">
        <v>315</v>
      </c>
      <c r="I111" s="370"/>
      <c r="J111" s="370"/>
      <c r="K111" s="370"/>
      <c r="L111" s="370"/>
      <c r="M111" s="370"/>
      <c r="N111" s="370"/>
      <c r="O111" s="370"/>
      <c r="P111" s="370"/>
    </row>
    <row r="112" spans="1:28" s="1" customFormat="1" ht="42.75" customHeight="1">
      <c r="B112" s="49"/>
      <c r="C112" s="452" t="s">
        <v>316</v>
      </c>
      <c r="D112" s="453"/>
      <c r="E112" s="453"/>
      <c r="F112" s="453"/>
      <c r="G112" s="225" t="str">
        <f>IF($K$5&lt;&gt;"",$K$5,"")</f>
        <v/>
      </c>
      <c r="H112" s="225"/>
      <c r="I112" s="225"/>
      <c r="J112" s="225"/>
      <c r="K112" s="225"/>
      <c r="L112" s="225"/>
      <c r="M112" s="225"/>
      <c r="N112" s="225"/>
      <c r="O112" s="225"/>
      <c r="P112" s="226"/>
      <c r="Q112" s="29"/>
    </row>
    <row r="113" spans="2:16" s="1" customFormat="1">
      <c r="B113" s="49"/>
      <c r="C113" s="49"/>
      <c r="D113" s="49"/>
      <c r="E113" s="49"/>
      <c r="F113" s="49"/>
      <c r="G113" s="49"/>
      <c r="H113" s="49"/>
      <c r="I113" s="49"/>
      <c r="J113" s="49"/>
      <c r="K113" s="49"/>
      <c r="L113" s="49"/>
      <c r="M113" s="49"/>
      <c r="N113" s="49"/>
      <c r="O113" s="49"/>
      <c r="P113" s="49"/>
    </row>
    <row r="114" spans="2:16" s="1" customFormat="1">
      <c r="B114" s="49"/>
      <c r="C114" s="251" t="s">
        <v>317</v>
      </c>
      <c r="D114" s="251"/>
      <c r="E114" s="251"/>
      <c r="F114" s="251"/>
      <c r="G114" s="251"/>
      <c r="H114" s="251"/>
      <c r="I114" s="251"/>
      <c r="J114" s="251"/>
      <c r="K114" s="251"/>
      <c r="L114" s="251"/>
      <c r="M114" s="251"/>
      <c r="N114" s="251"/>
      <c r="O114" s="251"/>
      <c r="P114" s="251"/>
    </row>
    <row r="115" spans="2:16" s="1" customFormat="1" ht="42" customHeight="1">
      <c r="B115" s="49"/>
      <c r="C115" s="228" t="s">
        <v>318</v>
      </c>
      <c r="D115" s="228"/>
      <c r="E115" s="228"/>
      <c r="F115" s="228"/>
      <c r="G115" s="239"/>
      <c r="H115" s="239"/>
      <c r="I115" s="239"/>
      <c r="J115" s="49"/>
      <c r="K115" s="49"/>
      <c r="L115" s="49"/>
      <c r="M115" s="49"/>
      <c r="N115" s="49"/>
      <c r="O115" s="49"/>
      <c r="P115" s="49"/>
    </row>
    <row r="116" spans="2:16" s="1" customFormat="1">
      <c r="B116" s="49"/>
      <c r="C116" s="49"/>
      <c r="D116" s="49"/>
      <c r="E116" s="49"/>
      <c r="F116" s="49"/>
      <c r="G116" s="49"/>
      <c r="H116" s="49"/>
      <c r="I116" s="49"/>
      <c r="J116" s="49"/>
      <c r="K116" s="49"/>
      <c r="L116" s="49"/>
      <c r="M116" s="49"/>
      <c r="N116" s="49"/>
      <c r="O116" s="49"/>
      <c r="P116" s="49"/>
    </row>
    <row r="117" spans="2:16" s="159" customFormat="1" ht="58.5" customHeight="1">
      <c r="B117" s="200"/>
      <c r="C117" s="369" t="s">
        <v>319</v>
      </c>
      <c r="D117" s="369"/>
      <c r="E117" s="369"/>
      <c r="F117" s="369"/>
      <c r="G117" s="201"/>
      <c r="H117" s="201"/>
      <c r="I117" s="202"/>
      <c r="J117" s="202"/>
      <c r="K117" s="202"/>
      <c r="L117" s="202"/>
      <c r="M117" s="202"/>
      <c r="N117" s="202"/>
      <c r="O117" s="202"/>
      <c r="P117" s="202"/>
    </row>
    <row r="118" spans="2:16" s="159" customFormat="1" ht="44.25" customHeight="1">
      <c r="B118" s="200"/>
      <c r="C118" s="365" t="s">
        <v>320</v>
      </c>
      <c r="D118" s="365"/>
      <c r="E118" s="365"/>
      <c r="F118" s="365"/>
      <c r="G118" s="201"/>
      <c r="H118" s="201"/>
      <c r="I118" s="202"/>
      <c r="J118" s="202"/>
      <c r="K118" s="202"/>
      <c r="L118" s="202"/>
      <c r="M118" s="202"/>
      <c r="N118" s="202"/>
      <c r="O118" s="202"/>
      <c r="P118" s="202"/>
    </row>
    <row r="119" spans="2:16" s="159" customFormat="1" ht="144" customHeight="1">
      <c r="B119" s="200"/>
      <c r="C119" s="200"/>
      <c r="D119" s="200"/>
      <c r="E119" s="200"/>
      <c r="F119" s="200"/>
      <c r="G119" s="200"/>
      <c r="H119" s="227" t="s">
        <v>321</v>
      </c>
      <c r="I119" s="227"/>
      <c r="J119" s="227"/>
      <c r="K119" s="227"/>
      <c r="L119" s="227"/>
      <c r="M119" s="203"/>
      <c r="N119" s="200"/>
      <c r="O119" s="200"/>
      <c r="P119" s="200"/>
    </row>
  </sheetData>
  <sheetProtection algorithmName="SHA-512" hashValue="ceD/vSqZy7xclJuFRTkJ2uuJWANHn7Sj7k+Nhp070Uc2H9+FI0oKrg0kOnrGpB0h3NAXM4BE37hDldwNffazAg==" saltValue="DMZLWjpeXz/DD8qW6X/EyQ==" spinCount="100000" sheet="1" objects="1" formatCells="0" formatColumns="0" formatRows="0" insertColumns="0" insertRows="0" insertHyperlinks="0" autoFilter="0"/>
  <autoFilter ref="L17:L57" xr:uid="{40FA6F10-5A5E-4EFE-967A-B65DDA022172}"/>
  <mergeCells count="186">
    <mergeCell ref="I70:J70"/>
    <mergeCell ref="I69:N69"/>
    <mergeCell ref="G71:G73"/>
    <mergeCell ref="I71:J71"/>
    <mergeCell ref="K71:L71"/>
    <mergeCell ref="M71:N71"/>
    <mergeCell ref="D48:E48"/>
    <mergeCell ref="M73:N73"/>
    <mergeCell ref="G69:H70"/>
    <mergeCell ref="M72:N72"/>
    <mergeCell ref="G57:K57"/>
    <mergeCell ref="K70:L70"/>
    <mergeCell ref="D57:E57"/>
    <mergeCell ref="I72:J72"/>
    <mergeCell ref="K72:L72"/>
    <mergeCell ref="C59:P59"/>
    <mergeCell ref="D55:E55"/>
    <mergeCell ref="G55:K55"/>
    <mergeCell ref="D56:E56"/>
    <mergeCell ref="G56:K56"/>
    <mergeCell ref="I73:J73"/>
    <mergeCell ref="K73:L73"/>
    <mergeCell ref="G50:K50"/>
    <mergeCell ref="C61:P61"/>
    <mergeCell ref="D39:E39"/>
    <mergeCell ref="G39:K39"/>
    <mergeCell ref="D36:E36"/>
    <mergeCell ref="G36:K36"/>
    <mergeCell ref="D37:E37"/>
    <mergeCell ref="G37:K37"/>
    <mergeCell ref="D40:E40"/>
    <mergeCell ref="G40:K40"/>
    <mergeCell ref="D42:E42"/>
    <mergeCell ref="G42:K42"/>
    <mergeCell ref="D41:E41"/>
    <mergeCell ref="G41:K41"/>
    <mergeCell ref="A2:A3"/>
    <mergeCell ref="C3:F3"/>
    <mergeCell ref="G3:J3"/>
    <mergeCell ref="K3:M3"/>
    <mergeCell ref="D51:E51"/>
    <mergeCell ref="G51:K51"/>
    <mergeCell ref="D53:E53"/>
    <mergeCell ref="G53:K53"/>
    <mergeCell ref="D54:E54"/>
    <mergeCell ref="G54:K54"/>
    <mergeCell ref="D52:E52"/>
    <mergeCell ref="G52:K52"/>
    <mergeCell ref="G44:K44"/>
    <mergeCell ref="G43:K43"/>
    <mergeCell ref="D45:E45"/>
    <mergeCell ref="G45:K45"/>
    <mergeCell ref="D46:E46"/>
    <mergeCell ref="D50:E50"/>
    <mergeCell ref="G33:K33"/>
    <mergeCell ref="D30:E30"/>
    <mergeCell ref="G30:K30"/>
    <mergeCell ref="D38:E38"/>
    <mergeCell ref="G25:K25"/>
    <mergeCell ref="D29:E29"/>
    <mergeCell ref="C12:P14"/>
    <mergeCell ref="C7:P7"/>
    <mergeCell ref="C16:E17"/>
    <mergeCell ref="F16:K17"/>
    <mergeCell ref="G46:K46"/>
    <mergeCell ref="D47:E47"/>
    <mergeCell ref="G47:K47"/>
    <mergeCell ref="G48:K48"/>
    <mergeCell ref="G49:K49"/>
    <mergeCell ref="D43:E43"/>
    <mergeCell ref="D33:E33"/>
    <mergeCell ref="D19:E19"/>
    <mergeCell ref="G19:K19"/>
    <mergeCell ref="G23:K23"/>
    <mergeCell ref="D24:E24"/>
    <mergeCell ref="G24:K24"/>
    <mergeCell ref="D25:E25"/>
    <mergeCell ref="D35:E35"/>
    <mergeCell ref="G35:K35"/>
    <mergeCell ref="G38:K38"/>
    <mergeCell ref="D32:E32"/>
    <mergeCell ref="G32:K32"/>
    <mergeCell ref="D49:E49"/>
    <mergeCell ref="D23:E23"/>
    <mergeCell ref="C2:F2"/>
    <mergeCell ref="G2:J2"/>
    <mergeCell ref="K2:M2"/>
    <mergeCell ref="N2:P2"/>
    <mergeCell ref="C5:J5"/>
    <mergeCell ref="O5:P5"/>
    <mergeCell ref="C10:P10"/>
    <mergeCell ref="K5:M5"/>
    <mergeCell ref="C8:P9"/>
    <mergeCell ref="N3:P3"/>
    <mergeCell ref="AP8:AP9"/>
    <mergeCell ref="AF8:AH8"/>
    <mergeCell ref="AI8:AI9"/>
    <mergeCell ref="AD8:AD9"/>
    <mergeCell ref="AJ8:AJ9"/>
    <mergeCell ref="AK8:AK9"/>
    <mergeCell ref="AL8:AL9"/>
    <mergeCell ref="AM8:AM9"/>
    <mergeCell ref="Y16:Y17"/>
    <mergeCell ref="Z16:Z17"/>
    <mergeCell ref="AB16:AB17"/>
    <mergeCell ref="AN8:AN9"/>
    <mergeCell ref="AO8:AO9"/>
    <mergeCell ref="G74:M74"/>
    <mergeCell ref="AA16:AA17"/>
    <mergeCell ref="W16:W17"/>
    <mergeCell ref="X16:X17"/>
    <mergeCell ref="L16:N16"/>
    <mergeCell ref="O16:O17"/>
    <mergeCell ref="P16:P17"/>
    <mergeCell ref="G34:K34"/>
    <mergeCell ref="M70:N70"/>
    <mergeCell ref="C60:P60"/>
    <mergeCell ref="D44:E44"/>
    <mergeCell ref="D22:E22"/>
    <mergeCell ref="G22:K22"/>
    <mergeCell ref="D20:E20"/>
    <mergeCell ref="G20:K20"/>
    <mergeCell ref="D21:E21"/>
    <mergeCell ref="D31:E31"/>
    <mergeCell ref="D34:E34"/>
    <mergeCell ref="G21:K21"/>
    <mergeCell ref="G28:K28"/>
    <mergeCell ref="D26:E26"/>
    <mergeCell ref="G26:K26"/>
    <mergeCell ref="D27:E27"/>
    <mergeCell ref="G27:K27"/>
    <mergeCell ref="G31:K31"/>
    <mergeCell ref="D18:E18"/>
    <mergeCell ref="G18:K18"/>
    <mergeCell ref="S16:S17"/>
    <mergeCell ref="T16:T17"/>
    <mergeCell ref="U16:U17"/>
    <mergeCell ref="V16:V17"/>
    <mergeCell ref="G29:K29"/>
    <mergeCell ref="D28:E28"/>
    <mergeCell ref="C75:P75"/>
    <mergeCell ref="C76:P80"/>
    <mergeCell ref="C90:P94"/>
    <mergeCell ref="C96:N96"/>
    <mergeCell ref="C97:P97"/>
    <mergeCell ref="C98:P98"/>
    <mergeCell ref="C99:P99"/>
    <mergeCell ref="C100:P100"/>
    <mergeCell ref="C101:P101"/>
    <mergeCell ref="C82:P82"/>
    <mergeCell ref="C83:P87"/>
    <mergeCell ref="C89:P89"/>
    <mergeCell ref="C102:P102"/>
    <mergeCell ref="C103:P103"/>
    <mergeCell ref="C104:P104"/>
    <mergeCell ref="C105:P105"/>
    <mergeCell ref="C106:P106"/>
    <mergeCell ref="C107:P107"/>
    <mergeCell ref="C109:P109"/>
    <mergeCell ref="C110:P110"/>
    <mergeCell ref="C108:P108"/>
    <mergeCell ref="H119:L119"/>
    <mergeCell ref="C117:F117"/>
    <mergeCell ref="C112:F112"/>
    <mergeCell ref="G112:P112"/>
    <mergeCell ref="C114:P114"/>
    <mergeCell ref="C115:F115"/>
    <mergeCell ref="G115:I115"/>
    <mergeCell ref="C118:F118"/>
    <mergeCell ref="C111:G111"/>
    <mergeCell ref="H111:K111"/>
    <mergeCell ref="L111:P111"/>
    <mergeCell ref="C65:E65"/>
    <mergeCell ref="F65:L65"/>
    <mergeCell ref="M65:P65"/>
    <mergeCell ref="C66:P66"/>
    <mergeCell ref="C67:P67"/>
    <mergeCell ref="C62:E62"/>
    <mergeCell ref="F62:L62"/>
    <mergeCell ref="M62:P62"/>
    <mergeCell ref="C63:E63"/>
    <mergeCell ref="F63:L63"/>
    <mergeCell ref="M63:P63"/>
    <mergeCell ref="C64:E64"/>
    <mergeCell ref="F64:L64"/>
    <mergeCell ref="M64:P64"/>
  </mergeCells>
  <conditionalFormatting sqref="A102:A103">
    <cfRule type="cellIs" dxfId="47" priority="1" operator="equal">
      <formula>"Obs"</formula>
    </cfRule>
  </conditionalFormatting>
  <conditionalFormatting sqref="I71:I73">
    <cfRule type="cellIs" dxfId="46" priority="9" operator="equal">
      <formula>" "</formula>
    </cfRule>
  </conditionalFormatting>
  <conditionalFormatting sqref="K71:K73 M71:M73">
    <cfRule type="cellIs" dxfId="45" priority="8" operator="equal">
      <formula>" "</formula>
    </cfRule>
  </conditionalFormatting>
  <dataValidations count="7">
    <dataValidation type="date" allowBlank="1" showInputMessage="1" showErrorMessage="1" error="Insira uma data válida." sqref="O5:P5" xr:uid="{CD6827B7-0795-40D0-94D1-2AA392058907}">
      <formula1>36526</formula1>
      <formula2>54789</formula2>
    </dataValidation>
    <dataValidation type="decimal" allowBlank="1" showInputMessage="1" showErrorMessage="1" error="Apenas número." sqref="AE3" xr:uid="{9AD8604C-7F95-4B11-877E-9BF78F77E4B5}">
      <formula1>0</formula1>
      <formula2>1000000000</formula2>
    </dataValidation>
    <dataValidation type="list" allowBlank="1" showInputMessage="1" showErrorMessage="1" sqref="L51:L57 M18:N57" xr:uid="{38DAE186-6B35-4548-B26D-3ED6C22982DD}">
      <formula1>"X,x"</formula1>
    </dataValidation>
    <dataValidation type="list" allowBlank="1" showInputMessage="1" showErrorMessage="1" sqref="L18:L50" xr:uid="{E43AE8FB-78F1-4C7D-8CB3-D641CDCA0013}">
      <formula1>"ocultar"</formula1>
    </dataValidation>
    <dataValidation type="list" allowBlank="1" showInputMessage="1" showErrorMessage="1" error="Selecionar um órgão ou uma entidade da lista." sqref="G115:I115" xr:uid="{149AFF0A-C101-416B-8CFD-8FDC70864EAA}">
      <formula1>"CGM,SEPLAG,SEMUG,SMA,SECONSER,SMCTI,SMDC,SME,SMF,SMHRF,SECLIMA,SMU,SAE,SMDCG,SMARHS,SEMPAS,PGM,SMASES,SMC,SMAC,SMEL,SEOP,SMO,NITPREV,EMUSA,FeSaúde,FAN,FMS,NELTUR,NITTRANS,CLIN,FME,SEXEC"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AD2E99A9-0124-42EF-8358-E83F54C80A33}">
      <formula1>"Sim"</formula1>
    </dataValidation>
    <dataValidation type="list" allowBlank="1" showInputMessage="1" showErrorMessage="1" error="Selecionar o órgão/entidade da lista. Se estiver faltando, solicitar acréscimo na lista." sqref="G115:I115" xr:uid="{0EA033EE-6F5C-442F-A9AD-0E50B149A3B3}">
      <formula1>"CGM,SEPLAG,SEMUG,SMA,SECONSER,SMCTI,SMDC,SME,SMF,SMHRF,SECLIMA,SMU,SAE,SMDCG,SMARHS,SEMPAS,PGM,SMASES,SMC,SMAC,SMEL,SEOP,SMO,NITPREV,EMUSA,FeSaúde,FAN,FMS,NELTUR,NITTRANS,CLIN,FME,SEXEC"</formula1>
    </dataValidation>
  </dataValidations>
  <pageMargins left="0.31496062992125984" right="0.31496062992125984" top="0.35433070866141736" bottom="0.35433070866141736" header="0.31496062992125984" footer="0.31496062992125984"/>
  <pageSetup paperSize="9" scale="56" fitToHeight="0" orientation="portrait" r:id="rId1"/>
  <rowBreaks count="1" manualBreakCount="1">
    <brk id="57"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pageSetUpPr fitToPage="1"/>
  </sheetPr>
  <dimension ref="A1:AP108"/>
  <sheetViews>
    <sheetView showGridLines="0" zoomScale="60" zoomScaleNormal="60" zoomScaleSheetLayoutView="40" workbookViewId="0"/>
  </sheetViews>
  <sheetFormatPr defaultColWidth="9.140625" defaultRowHeight="23.25"/>
  <cols>
    <col min="1" max="1" width="7.28515625" style="4" customWidth="1"/>
    <col min="2" max="2" width="9.7109375" style="4" customWidth="1"/>
    <col min="3" max="3" width="6.5703125" style="83" customWidth="1"/>
    <col min="4" max="4" width="8.85546875" style="83" customWidth="1"/>
    <col min="5" max="5" width="6.28515625" style="83" customWidth="1"/>
    <col min="6" max="6" width="10.85546875" style="83" customWidth="1"/>
    <col min="7" max="11" width="12.7109375" style="83" customWidth="1"/>
    <col min="12" max="12" width="10.28515625" style="83" customWidth="1"/>
    <col min="13" max="13" width="12.7109375" style="83" customWidth="1"/>
    <col min="14" max="14" width="10.28515625" style="83" customWidth="1"/>
    <col min="15" max="15" width="12.7109375" style="83" customWidth="1"/>
    <col min="16" max="16" width="9.7109375" style="83" customWidth="1"/>
    <col min="17" max="17" width="5.28515625" style="4" customWidth="1"/>
    <col min="18" max="18" width="9.140625" style="4" hidden="1" customWidth="1"/>
    <col min="19" max="27" width="3.5703125" style="4" hidden="1" customWidth="1"/>
    <col min="28" max="28" width="14.85546875" style="4" hidden="1" customWidth="1"/>
    <col min="29" max="29" width="9.140625" style="4" customWidth="1"/>
    <col min="30" max="30" width="25.85546875" style="4" customWidth="1"/>
    <col min="31" max="31" width="29.5703125" style="4" customWidth="1"/>
    <col min="32" max="32" width="21.140625" style="4" customWidth="1"/>
    <col min="33" max="33" width="15.5703125" style="4" customWidth="1"/>
    <col min="34" max="16384" width="9.140625" style="4"/>
  </cols>
  <sheetData>
    <row r="1" spans="1:42" ht="86.25" customHeight="1" thickBot="1">
      <c r="AD1" s="193" t="s">
        <v>0</v>
      </c>
      <c r="AE1" s="182"/>
      <c r="AH1" s="34"/>
      <c r="AI1" s="34"/>
    </row>
    <row r="2" spans="1:42" s="18" customFormat="1" ht="1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6.5" customHeight="1">
      <c r="B5" s="20"/>
      <c r="C5" s="307" t="s">
        <v>9</v>
      </c>
      <c r="D5" s="307"/>
      <c r="E5" s="307"/>
      <c r="F5" s="307"/>
      <c r="G5" s="307"/>
      <c r="H5" s="307"/>
      <c r="I5" s="307"/>
      <c r="J5" s="307"/>
      <c r="K5" s="321"/>
      <c r="L5" s="321"/>
      <c r="M5" s="321"/>
      <c r="N5" s="130"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7.75" customHeight="1" thickBot="1">
      <c r="B7" s="21"/>
      <c r="C7" s="328" t="s">
        <v>11</v>
      </c>
      <c r="D7" s="329"/>
      <c r="E7" s="329"/>
      <c r="F7" s="329"/>
      <c r="G7" s="329"/>
      <c r="H7" s="329"/>
      <c r="I7" s="329"/>
      <c r="J7" s="329"/>
      <c r="K7" s="329"/>
      <c r="L7" s="329"/>
      <c r="M7" s="329"/>
      <c r="N7" s="329"/>
      <c r="O7" s="329"/>
      <c r="P7" s="330"/>
      <c r="Q7" s="21"/>
      <c r="R7" s="21"/>
      <c r="AD7" s="3"/>
      <c r="AE7" s="3"/>
      <c r="AF7" s="2" t="s">
        <v>12</v>
      </c>
      <c r="AG7" s="2"/>
      <c r="AH7" s="2"/>
      <c r="AI7" s="3"/>
      <c r="AJ7" s="3"/>
      <c r="AK7" s="3"/>
      <c r="AL7" s="3"/>
      <c r="AM7" s="3"/>
      <c r="AN7" s="3"/>
      <c r="AO7" s="3"/>
      <c r="AP7" s="3"/>
    </row>
    <row r="8" spans="1:42" s="5" customFormat="1" ht="69" customHeight="1">
      <c r="B8" s="21"/>
      <c r="C8" s="311"/>
      <c r="D8" s="312"/>
      <c r="E8" s="312"/>
      <c r="F8" s="312"/>
      <c r="G8" s="312"/>
      <c r="H8" s="312"/>
      <c r="I8" s="312"/>
      <c r="J8" s="312"/>
      <c r="K8" s="312"/>
      <c r="L8" s="312"/>
      <c r="M8" s="312"/>
      <c r="N8" s="312"/>
      <c r="O8" s="312"/>
      <c r="P8" s="313"/>
      <c r="Q8" s="21"/>
      <c r="R8" s="21"/>
      <c r="AD8" s="386" t="s">
        <v>2</v>
      </c>
      <c r="AE8" s="3"/>
      <c r="AF8" s="385" t="s">
        <v>13</v>
      </c>
      <c r="AG8" s="381"/>
      <c r="AH8" s="381"/>
      <c r="AI8" s="381" t="s">
        <v>14</v>
      </c>
      <c r="AJ8" s="388" t="s">
        <v>7</v>
      </c>
      <c r="AK8" s="388" t="s">
        <v>15</v>
      </c>
      <c r="AL8" s="388" t="s">
        <v>16</v>
      </c>
      <c r="AM8" s="381" t="s">
        <v>17</v>
      </c>
      <c r="AN8" s="381" t="s">
        <v>18</v>
      </c>
      <c r="AO8" s="381" t="s">
        <v>19</v>
      </c>
      <c r="AP8" s="383" t="s">
        <v>8</v>
      </c>
    </row>
    <row r="9" spans="1:42" s="5" customFormat="1" ht="96" customHeight="1" thickBot="1">
      <c r="B9" s="21"/>
      <c r="C9" s="314"/>
      <c r="D9" s="315"/>
      <c r="E9" s="315"/>
      <c r="F9" s="315"/>
      <c r="G9" s="315"/>
      <c r="H9" s="315"/>
      <c r="I9" s="315"/>
      <c r="J9" s="315"/>
      <c r="K9" s="315"/>
      <c r="L9" s="315"/>
      <c r="M9" s="315"/>
      <c r="N9" s="315"/>
      <c r="O9" s="315"/>
      <c r="P9" s="316"/>
      <c r="Q9" s="21"/>
      <c r="R9" s="21"/>
      <c r="AD9" s="387"/>
      <c r="AE9" s="3"/>
      <c r="AF9" s="147" t="s">
        <v>20</v>
      </c>
      <c r="AG9" s="158" t="s">
        <v>21</v>
      </c>
      <c r="AH9" s="158" t="s">
        <v>22</v>
      </c>
      <c r="AI9" s="382"/>
      <c r="AJ9" s="389"/>
      <c r="AK9" s="389"/>
      <c r="AL9" s="389"/>
      <c r="AM9" s="382"/>
      <c r="AN9" s="382"/>
      <c r="AO9" s="382"/>
      <c r="AP9" s="384"/>
    </row>
    <row r="10" spans="1:42" s="5" customFormat="1" ht="51" customHeight="1">
      <c r="B10" s="21"/>
      <c r="C10" s="292" t="s">
        <v>24</v>
      </c>
      <c r="D10" s="292"/>
      <c r="E10" s="292"/>
      <c r="F10" s="292"/>
      <c r="G10" s="292"/>
      <c r="H10" s="292"/>
      <c r="I10" s="292"/>
      <c r="J10" s="292"/>
      <c r="K10" s="292"/>
      <c r="L10" s="292"/>
      <c r="M10" s="292"/>
      <c r="N10" s="292"/>
      <c r="O10" s="292"/>
      <c r="P10" s="292"/>
      <c r="Q10" s="21"/>
      <c r="R10" s="21"/>
      <c r="AD10" s="151" t="str">
        <f>IF(C3="","",C3)</f>
        <v/>
      </c>
      <c r="AE10" s="3"/>
      <c r="AF10" s="151" t="str">
        <f>IF(K5="","",K5)</f>
        <v/>
      </c>
      <c r="AG10" s="151" t="str">
        <f>IF(O5="","",YEAR(O5))</f>
        <v/>
      </c>
      <c r="AH10" s="151" t="str">
        <f>IF(AD3="Sim","NT de Retorno","")</f>
        <v/>
      </c>
      <c r="AI10" s="151" t="str">
        <f>IF(G103="","",G103)</f>
        <v/>
      </c>
      <c r="AJ10" s="152" t="str">
        <f>IF(AE3="","",AE3)</f>
        <v/>
      </c>
      <c r="AK10" s="152"/>
      <c r="AL10" s="152"/>
      <c r="AM10" s="152" t="str">
        <f>_xlfn.CONCAT(AB18:AB44)</f>
        <v/>
      </c>
      <c r="AN10" s="153" t="str">
        <f>IF(C8="","",C8)</f>
        <v/>
      </c>
      <c r="AO10" s="151" t="s">
        <v>500</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3"/>
    </row>
    <row r="12" spans="1:42" s="5" customFormat="1" ht="16.5" customHeight="1" thickTop="1">
      <c r="A12" s="18"/>
      <c r="B12" s="21"/>
      <c r="C12" s="438" t="s">
        <v>501</v>
      </c>
      <c r="D12" s="438"/>
      <c r="E12" s="438"/>
      <c r="F12" s="438"/>
      <c r="G12" s="438"/>
      <c r="H12" s="438"/>
      <c r="I12" s="438"/>
      <c r="J12" s="438"/>
      <c r="K12" s="438"/>
      <c r="L12" s="438"/>
      <c r="M12" s="438"/>
      <c r="N12" s="438"/>
      <c r="O12" s="438"/>
      <c r="P12" s="438"/>
      <c r="Q12" s="21"/>
      <c r="AE12" s="3"/>
    </row>
    <row r="13" spans="1:42" s="5" customFormat="1" ht="16.5" customHeight="1">
      <c r="A13" s="18"/>
      <c r="B13" s="21"/>
      <c r="C13" s="439"/>
      <c r="D13" s="439"/>
      <c r="E13" s="439"/>
      <c r="F13" s="439"/>
      <c r="G13" s="439"/>
      <c r="H13" s="439"/>
      <c r="I13" s="439"/>
      <c r="J13" s="439"/>
      <c r="K13" s="439"/>
      <c r="L13" s="439"/>
      <c r="M13" s="439"/>
      <c r="N13" s="439"/>
      <c r="O13" s="439"/>
      <c r="P13" s="439"/>
      <c r="Q13" s="21"/>
    </row>
    <row r="14" spans="1:42" ht="16.5" customHeight="1">
      <c r="C14" s="439"/>
      <c r="D14" s="439"/>
      <c r="E14" s="439"/>
      <c r="F14" s="439"/>
      <c r="G14" s="439"/>
      <c r="H14" s="439"/>
      <c r="I14" s="439"/>
      <c r="J14" s="439"/>
      <c r="K14" s="439"/>
      <c r="L14" s="439"/>
      <c r="M14" s="439"/>
      <c r="N14" s="439"/>
      <c r="O14" s="439"/>
      <c r="P14" s="439"/>
    </row>
    <row r="15" spans="1:42" ht="6" customHeight="1" thickBot="1">
      <c r="C15" s="96"/>
      <c r="D15" s="96"/>
      <c r="E15" s="96"/>
      <c r="F15" s="96"/>
      <c r="G15" s="96"/>
      <c r="H15" s="96"/>
      <c r="I15" s="96"/>
      <c r="J15" s="96"/>
      <c r="K15" s="96"/>
      <c r="L15" s="96"/>
      <c r="M15" s="96"/>
      <c r="N15" s="96"/>
      <c r="O15" s="96"/>
      <c r="P15" s="97"/>
    </row>
    <row r="16" spans="1:42" ht="24.75" customHeight="1">
      <c r="C16" s="442" t="s">
        <v>26</v>
      </c>
      <c r="D16" s="443"/>
      <c r="E16" s="444"/>
      <c r="F16" s="445" t="s">
        <v>324</v>
      </c>
      <c r="G16" s="446"/>
      <c r="H16" s="446"/>
      <c r="I16" s="446"/>
      <c r="J16" s="446"/>
      <c r="K16" s="447"/>
      <c r="L16" s="448" t="s">
        <v>28</v>
      </c>
      <c r="M16" s="449"/>
      <c r="N16" s="450"/>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3:28" ht="39.75"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3:28" ht="78" customHeight="1">
      <c r="C18" s="36">
        <v>11</v>
      </c>
      <c r="D18" s="390" t="s">
        <v>45</v>
      </c>
      <c r="E18" s="391"/>
      <c r="F18" s="36" t="s">
        <v>502</v>
      </c>
      <c r="G18" s="392" t="s">
        <v>503</v>
      </c>
      <c r="H18" s="393"/>
      <c r="I18" s="393"/>
      <c r="J18" s="393"/>
      <c r="K18" s="394"/>
      <c r="L18" s="77"/>
      <c r="M18" s="77"/>
      <c r="N18" s="77"/>
      <c r="O18" s="78">
        <v>3</v>
      </c>
      <c r="P18" s="78">
        <v>2</v>
      </c>
      <c r="S18" s="4">
        <f>IF(AND(OR($M18="x",$N18="x"),$O18=1,$P18=3),1,0)</f>
        <v>0</v>
      </c>
      <c r="T18" s="4">
        <f t="shared" ref="T18:T44" si="0">IF(AND(OR($M18="x",$N18="x"),$O18=2,$P18=3),1,0)</f>
        <v>0</v>
      </c>
      <c r="U18" s="4">
        <f t="shared" ref="U18:U44" si="1">IF(AND(OR($M18="x",$N18="x"),$O18=3,$P18=3),1,0)</f>
        <v>0</v>
      </c>
      <c r="V18" s="4">
        <f t="shared" ref="V18:V44" si="2">IF(AND(OR($M18="x",$N18="x"),$O18=1,$P18=2),1,0)</f>
        <v>0</v>
      </c>
      <c r="W18" s="4">
        <f t="shared" ref="W18:W44" si="3">IF(AND(OR($M18="x",$N18="x"),$O18=2,$P18=2),1,0)</f>
        <v>0</v>
      </c>
      <c r="X18" s="4">
        <f t="shared" ref="X18:X44" si="4">IF(AND(OR($M18="x",$N18="x"),$O18=3,$P18=2),1,0)</f>
        <v>0</v>
      </c>
      <c r="Y18" s="4">
        <f t="shared" ref="Y18:Y44" si="5">IF(AND(OR($M18="x",$N18="x"),$O18=1,$P18=1),1,0)</f>
        <v>0</v>
      </c>
      <c r="Z18" s="4">
        <f t="shared" ref="Z18:Z44" si="6">IF(AND(OR($M18="x",$N18="x"),$O18=2,$P18=1),1,0)</f>
        <v>0</v>
      </c>
      <c r="AA18" s="4">
        <f t="shared" ref="AA18:AA44" si="7">IF(AND(OR($M18="x",$N18="x"),$O18=3,$P18=1),1,0)</f>
        <v>0</v>
      </c>
      <c r="AB18" s="1" t="str">
        <f>IF(OR(M18="X",N18="X"),_xlfn.CONCAT(F18,";"),"")</f>
        <v/>
      </c>
    </row>
    <row r="19" spans="3:28" ht="58.5" customHeight="1">
      <c r="C19" s="36">
        <v>11</v>
      </c>
      <c r="D19" s="390" t="s">
        <v>45</v>
      </c>
      <c r="E19" s="391"/>
      <c r="F19" s="36" t="s">
        <v>504</v>
      </c>
      <c r="G19" s="392" t="s">
        <v>505</v>
      </c>
      <c r="H19" s="393"/>
      <c r="I19" s="393"/>
      <c r="J19" s="393"/>
      <c r="K19" s="394"/>
      <c r="L19" s="77"/>
      <c r="M19" s="77"/>
      <c r="N19" s="77"/>
      <c r="O19" s="78">
        <v>3</v>
      </c>
      <c r="P19" s="78">
        <v>2</v>
      </c>
      <c r="S19" s="4">
        <f t="shared" ref="S19:S44" si="8">IF(AND(OR($M19="x",$N19="x"),$O19=1,$P19=3),1,0)</f>
        <v>0</v>
      </c>
      <c r="T19" s="4">
        <f t="shared" si="0"/>
        <v>0</v>
      </c>
      <c r="U19" s="4">
        <f t="shared" si="1"/>
        <v>0</v>
      </c>
      <c r="V19" s="4">
        <f t="shared" si="2"/>
        <v>0</v>
      </c>
      <c r="W19" s="4">
        <f t="shared" si="3"/>
        <v>0</v>
      </c>
      <c r="X19" s="4">
        <f t="shared" si="4"/>
        <v>0</v>
      </c>
      <c r="Y19" s="4">
        <f t="shared" si="5"/>
        <v>0</v>
      </c>
      <c r="Z19" s="4">
        <f t="shared" si="6"/>
        <v>0</v>
      </c>
      <c r="AA19" s="4">
        <f t="shared" si="7"/>
        <v>0</v>
      </c>
      <c r="AB19" s="1" t="str">
        <f t="shared" ref="AB19:AB44" si="9">IF(OR(M19="X",N19="X"),_xlfn.CONCAT(F19,";"),"")</f>
        <v/>
      </c>
    </row>
    <row r="20" spans="3:28" ht="40.5" customHeight="1">
      <c r="C20" s="36">
        <v>11</v>
      </c>
      <c r="D20" s="390" t="s">
        <v>45</v>
      </c>
      <c r="E20" s="391"/>
      <c r="F20" s="36" t="s">
        <v>506</v>
      </c>
      <c r="G20" s="392" t="s">
        <v>507</v>
      </c>
      <c r="H20" s="393"/>
      <c r="I20" s="393"/>
      <c r="J20" s="393"/>
      <c r="K20" s="394"/>
      <c r="L20" s="77"/>
      <c r="M20" s="77"/>
      <c r="N20" s="77"/>
      <c r="O20" s="78">
        <v>3</v>
      </c>
      <c r="P20" s="78">
        <v>2</v>
      </c>
      <c r="S20" s="4">
        <f>IF(AND(OR($M20="x",$N20="x"),$O20=1,$P20=3),1,0)</f>
        <v>0</v>
      </c>
      <c r="T20" s="4">
        <f t="shared" si="0"/>
        <v>0</v>
      </c>
      <c r="U20" s="4">
        <f t="shared" si="1"/>
        <v>0</v>
      </c>
      <c r="V20" s="4">
        <f t="shared" si="2"/>
        <v>0</v>
      </c>
      <c r="W20" s="4">
        <f t="shared" si="3"/>
        <v>0</v>
      </c>
      <c r="X20" s="4">
        <f t="shared" si="4"/>
        <v>0</v>
      </c>
      <c r="Y20" s="4">
        <f t="shared" si="5"/>
        <v>0</v>
      </c>
      <c r="Z20" s="4">
        <f t="shared" si="6"/>
        <v>0</v>
      </c>
      <c r="AA20" s="4">
        <f t="shared" si="7"/>
        <v>0</v>
      </c>
      <c r="AB20" s="1" t="str">
        <f t="shared" si="9"/>
        <v/>
      </c>
    </row>
    <row r="21" spans="3:28" ht="56.25" customHeight="1">
      <c r="C21" s="36">
        <v>11</v>
      </c>
      <c r="D21" s="390" t="s">
        <v>45</v>
      </c>
      <c r="E21" s="391"/>
      <c r="F21" s="36" t="s">
        <v>508</v>
      </c>
      <c r="G21" s="392" t="s">
        <v>509</v>
      </c>
      <c r="H21" s="393"/>
      <c r="I21" s="393"/>
      <c r="J21" s="393"/>
      <c r="K21" s="394"/>
      <c r="L21" s="77"/>
      <c r="M21" s="77"/>
      <c r="N21" s="77"/>
      <c r="O21" s="78">
        <v>3</v>
      </c>
      <c r="P21" s="78">
        <v>2</v>
      </c>
      <c r="S21" s="4">
        <f t="shared" si="8"/>
        <v>0</v>
      </c>
      <c r="T21" s="4">
        <f t="shared" si="0"/>
        <v>0</v>
      </c>
      <c r="U21" s="4">
        <f t="shared" si="1"/>
        <v>0</v>
      </c>
      <c r="V21" s="4">
        <f t="shared" si="2"/>
        <v>0</v>
      </c>
      <c r="W21" s="4">
        <f t="shared" si="3"/>
        <v>0</v>
      </c>
      <c r="X21" s="4">
        <f t="shared" si="4"/>
        <v>0</v>
      </c>
      <c r="Y21" s="4">
        <f t="shared" si="5"/>
        <v>0</v>
      </c>
      <c r="Z21" s="4">
        <f t="shared" si="6"/>
        <v>0</v>
      </c>
      <c r="AA21" s="4">
        <f t="shared" si="7"/>
        <v>0</v>
      </c>
      <c r="AB21" s="1" t="str">
        <f t="shared" si="9"/>
        <v/>
      </c>
    </row>
    <row r="22" spans="3:28" ht="66" customHeight="1">
      <c r="C22" s="36">
        <v>11</v>
      </c>
      <c r="D22" s="390" t="s">
        <v>45</v>
      </c>
      <c r="E22" s="391"/>
      <c r="F22" s="36" t="s">
        <v>510</v>
      </c>
      <c r="G22" s="392" t="s">
        <v>511</v>
      </c>
      <c r="H22" s="393"/>
      <c r="I22" s="393"/>
      <c r="J22" s="393"/>
      <c r="K22" s="394"/>
      <c r="L22" s="77"/>
      <c r="M22" s="77"/>
      <c r="N22" s="77"/>
      <c r="O22" s="78">
        <v>3</v>
      </c>
      <c r="P22" s="78">
        <v>2</v>
      </c>
      <c r="S22" s="4">
        <f>IF(AND(OR($M22="x",$N22="x"),$O22=1,$P22=3),1,0)</f>
        <v>0</v>
      </c>
      <c r="T22" s="4">
        <f t="shared" si="0"/>
        <v>0</v>
      </c>
      <c r="U22" s="4">
        <f t="shared" si="1"/>
        <v>0</v>
      </c>
      <c r="V22" s="4">
        <f t="shared" si="2"/>
        <v>0</v>
      </c>
      <c r="W22" s="4">
        <f t="shared" si="3"/>
        <v>0</v>
      </c>
      <c r="X22" s="4">
        <f t="shared" si="4"/>
        <v>0</v>
      </c>
      <c r="Y22" s="4">
        <f t="shared" si="5"/>
        <v>0</v>
      </c>
      <c r="Z22" s="4">
        <f t="shared" si="6"/>
        <v>0</v>
      </c>
      <c r="AA22" s="4">
        <f t="shared" si="7"/>
        <v>0</v>
      </c>
      <c r="AB22" s="1" t="str">
        <f t="shared" si="9"/>
        <v/>
      </c>
    </row>
    <row r="23" spans="3:28" ht="32.25" customHeight="1">
      <c r="C23" s="36">
        <v>11</v>
      </c>
      <c r="D23" s="390" t="s">
        <v>45</v>
      </c>
      <c r="E23" s="391"/>
      <c r="F23" s="36" t="s">
        <v>512</v>
      </c>
      <c r="G23" s="392" t="s">
        <v>513</v>
      </c>
      <c r="H23" s="393"/>
      <c r="I23" s="393"/>
      <c r="J23" s="393"/>
      <c r="K23" s="394"/>
      <c r="L23" s="77"/>
      <c r="M23" s="77"/>
      <c r="N23" s="77"/>
      <c r="O23" s="78">
        <v>3</v>
      </c>
      <c r="P23" s="78">
        <v>2</v>
      </c>
      <c r="S23" s="4">
        <f t="shared" si="8"/>
        <v>0</v>
      </c>
      <c r="T23" s="4">
        <f t="shared" si="0"/>
        <v>0</v>
      </c>
      <c r="U23" s="4">
        <f t="shared" si="1"/>
        <v>0</v>
      </c>
      <c r="V23" s="4">
        <f t="shared" si="2"/>
        <v>0</v>
      </c>
      <c r="W23" s="4">
        <f t="shared" si="3"/>
        <v>0</v>
      </c>
      <c r="X23" s="4">
        <f t="shared" si="4"/>
        <v>0</v>
      </c>
      <c r="Y23" s="4">
        <f t="shared" si="5"/>
        <v>0</v>
      </c>
      <c r="Z23" s="4">
        <f t="shared" si="6"/>
        <v>0</v>
      </c>
      <c r="AA23" s="4">
        <f t="shared" si="7"/>
        <v>0</v>
      </c>
      <c r="AB23" s="1" t="str">
        <f t="shared" si="9"/>
        <v/>
      </c>
    </row>
    <row r="24" spans="3:28" ht="78" customHeight="1">
      <c r="C24" s="36">
        <v>11</v>
      </c>
      <c r="D24" s="390" t="s">
        <v>45</v>
      </c>
      <c r="E24" s="391"/>
      <c r="F24" s="36" t="s">
        <v>514</v>
      </c>
      <c r="G24" s="392" t="s">
        <v>515</v>
      </c>
      <c r="H24" s="393"/>
      <c r="I24" s="393"/>
      <c r="J24" s="393"/>
      <c r="K24" s="394"/>
      <c r="L24" s="77"/>
      <c r="M24" s="77"/>
      <c r="N24" s="77"/>
      <c r="O24" s="78">
        <v>3</v>
      </c>
      <c r="P24" s="78">
        <v>2</v>
      </c>
      <c r="S24" s="4">
        <f>IF(AND(OR($M24="x",$N24="x"),$O24=1,$P24=3),1,0)</f>
        <v>0</v>
      </c>
      <c r="T24" s="4">
        <f t="shared" si="0"/>
        <v>0</v>
      </c>
      <c r="U24" s="4">
        <f t="shared" si="1"/>
        <v>0</v>
      </c>
      <c r="V24" s="4">
        <f t="shared" si="2"/>
        <v>0</v>
      </c>
      <c r="W24" s="4">
        <f t="shared" si="3"/>
        <v>0</v>
      </c>
      <c r="X24" s="4">
        <f t="shared" si="4"/>
        <v>0</v>
      </c>
      <c r="Y24" s="4">
        <f t="shared" si="5"/>
        <v>0</v>
      </c>
      <c r="Z24" s="4">
        <f t="shared" si="6"/>
        <v>0</v>
      </c>
      <c r="AA24" s="4">
        <f t="shared" si="7"/>
        <v>0</v>
      </c>
      <c r="AB24" s="1" t="str">
        <f t="shared" si="9"/>
        <v/>
      </c>
    </row>
    <row r="25" spans="3:28" ht="159.75" customHeight="1">
      <c r="C25" s="36">
        <v>11</v>
      </c>
      <c r="D25" s="390" t="s">
        <v>45</v>
      </c>
      <c r="E25" s="391"/>
      <c r="F25" s="36" t="s">
        <v>516</v>
      </c>
      <c r="G25" s="392" t="s">
        <v>517</v>
      </c>
      <c r="H25" s="393"/>
      <c r="I25" s="393"/>
      <c r="J25" s="393"/>
      <c r="K25" s="394"/>
      <c r="L25" s="77"/>
      <c r="M25" s="77"/>
      <c r="N25" s="77"/>
      <c r="O25" s="78">
        <v>3</v>
      </c>
      <c r="P25" s="78">
        <v>2</v>
      </c>
      <c r="S25" s="4">
        <f t="shared" si="8"/>
        <v>0</v>
      </c>
      <c r="T25" s="4">
        <f t="shared" si="0"/>
        <v>0</v>
      </c>
      <c r="U25" s="4">
        <f t="shared" si="1"/>
        <v>0</v>
      </c>
      <c r="V25" s="4">
        <f t="shared" si="2"/>
        <v>0</v>
      </c>
      <c r="W25" s="4">
        <f t="shared" si="3"/>
        <v>0</v>
      </c>
      <c r="X25" s="4">
        <f t="shared" si="4"/>
        <v>0</v>
      </c>
      <c r="Y25" s="4">
        <f t="shared" si="5"/>
        <v>0</v>
      </c>
      <c r="Z25" s="4">
        <f t="shared" si="6"/>
        <v>0</v>
      </c>
      <c r="AA25" s="4">
        <f t="shared" si="7"/>
        <v>0</v>
      </c>
      <c r="AB25" s="1" t="str">
        <f t="shared" si="9"/>
        <v/>
      </c>
    </row>
    <row r="26" spans="3:28" ht="100.5" customHeight="1">
      <c r="C26" s="36">
        <v>11</v>
      </c>
      <c r="D26" s="390" t="s">
        <v>45</v>
      </c>
      <c r="E26" s="391"/>
      <c r="F26" s="36" t="s">
        <v>518</v>
      </c>
      <c r="G26" s="392" t="s">
        <v>65</v>
      </c>
      <c r="H26" s="393"/>
      <c r="I26" s="393"/>
      <c r="J26" s="393"/>
      <c r="K26" s="394"/>
      <c r="L26" s="77"/>
      <c r="M26" s="77"/>
      <c r="N26" s="77"/>
      <c r="O26" s="78">
        <v>3</v>
      </c>
      <c r="P26" s="78">
        <v>2</v>
      </c>
      <c r="S26" s="4">
        <f>IF(AND(OR($M26="x",$N26="x"),$O26=1,$P26=3),1,0)</f>
        <v>0</v>
      </c>
      <c r="T26" s="4">
        <f t="shared" si="0"/>
        <v>0</v>
      </c>
      <c r="U26" s="4">
        <f t="shared" si="1"/>
        <v>0</v>
      </c>
      <c r="V26" s="4">
        <f t="shared" si="2"/>
        <v>0</v>
      </c>
      <c r="W26" s="4">
        <f t="shared" si="3"/>
        <v>0</v>
      </c>
      <c r="X26" s="4">
        <f t="shared" si="4"/>
        <v>0</v>
      </c>
      <c r="Y26" s="4">
        <f t="shared" si="5"/>
        <v>0</v>
      </c>
      <c r="Z26" s="4">
        <f t="shared" si="6"/>
        <v>0</v>
      </c>
      <c r="AA26" s="4">
        <f t="shared" si="7"/>
        <v>0</v>
      </c>
      <c r="AB26" s="1" t="str">
        <f t="shared" si="9"/>
        <v/>
      </c>
    </row>
    <row r="27" spans="3:28" ht="111.75" customHeight="1">
      <c r="C27" s="36">
        <v>11</v>
      </c>
      <c r="D27" s="390" t="s">
        <v>45</v>
      </c>
      <c r="E27" s="391"/>
      <c r="F27" s="36" t="s">
        <v>519</v>
      </c>
      <c r="G27" s="392" t="s">
        <v>67</v>
      </c>
      <c r="H27" s="393"/>
      <c r="I27" s="393"/>
      <c r="J27" s="393"/>
      <c r="K27" s="394"/>
      <c r="L27" s="77"/>
      <c r="M27" s="77"/>
      <c r="N27" s="77"/>
      <c r="O27" s="78">
        <v>3</v>
      </c>
      <c r="P27" s="78">
        <v>2</v>
      </c>
      <c r="S27" s="4">
        <f t="shared" si="8"/>
        <v>0</v>
      </c>
      <c r="T27" s="4">
        <f t="shared" si="0"/>
        <v>0</v>
      </c>
      <c r="U27" s="4">
        <f t="shared" si="1"/>
        <v>0</v>
      </c>
      <c r="V27" s="4">
        <f t="shared" si="2"/>
        <v>0</v>
      </c>
      <c r="W27" s="4">
        <f t="shared" si="3"/>
        <v>0</v>
      </c>
      <c r="X27" s="4">
        <f t="shared" si="4"/>
        <v>0</v>
      </c>
      <c r="Y27" s="4">
        <f t="shared" si="5"/>
        <v>0</v>
      </c>
      <c r="Z27" s="4">
        <f t="shared" si="6"/>
        <v>0</v>
      </c>
      <c r="AA27" s="4">
        <f t="shared" si="7"/>
        <v>0</v>
      </c>
      <c r="AB27" s="1" t="str">
        <f t="shared" si="9"/>
        <v/>
      </c>
    </row>
    <row r="28" spans="3:28" ht="118.5" customHeight="1">
      <c r="C28" s="36">
        <v>11</v>
      </c>
      <c r="D28" s="390" t="s">
        <v>45</v>
      </c>
      <c r="E28" s="391"/>
      <c r="F28" s="36" t="s">
        <v>520</v>
      </c>
      <c r="G28" s="392" t="s">
        <v>69</v>
      </c>
      <c r="H28" s="393"/>
      <c r="I28" s="393"/>
      <c r="J28" s="393"/>
      <c r="K28" s="394"/>
      <c r="L28" s="77"/>
      <c r="M28" s="77"/>
      <c r="N28" s="77"/>
      <c r="O28" s="78">
        <v>3</v>
      </c>
      <c r="P28" s="78">
        <v>2</v>
      </c>
      <c r="S28" s="4">
        <f>IF(AND(OR($M28="x",$N28="x"),$O28=1,$P28=3),1,0)</f>
        <v>0</v>
      </c>
      <c r="T28" s="4">
        <f t="shared" si="0"/>
        <v>0</v>
      </c>
      <c r="U28" s="4">
        <f t="shared" si="1"/>
        <v>0</v>
      </c>
      <c r="V28" s="4">
        <f t="shared" si="2"/>
        <v>0</v>
      </c>
      <c r="W28" s="4">
        <f t="shared" si="3"/>
        <v>0</v>
      </c>
      <c r="X28" s="4">
        <f t="shared" si="4"/>
        <v>0</v>
      </c>
      <c r="Y28" s="4">
        <f t="shared" si="5"/>
        <v>0</v>
      </c>
      <c r="Z28" s="4">
        <f t="shared" si="6"/>
        <v>0</v>
      </c>
      <c r="AA28" s="4">
        <f t="shared" si="7"/>
        <v>0</v>
      </c>
      <c r="AB28" s="1" t="str">
        <f t="shared" si="9"/>
        <v/>
      </c>
    </row>
    <row r="29" spans="3:28" ht="118.5" customHeight="1">
      <c r="C29" s="36">
        <v>11</v>
      </c>
      <c r="D29" s="390" t="s">
        <v>45</v>
      </c>
      <c r="E29" s="391"/>
      <c r="F29" s="36" t="s">
        <v>521</v>
      </c>
      <c r="G29" s="392" t="s">
        <v>71</v>
      </c>
      <c r="H29" s="393"/>
      <c r="I29" s="393"/>
      <c r="J29" s="393"/>
      <c r="K29" s="394"/>
      <c r="L29" s="77"/>
      <c r="M29" s="77"/>
      <c r="N29" s="77"/>
      <c r="O29" s="78">
        <v>3</v>
      </c>
      <c r="P29" s="78">
        <v>2</v>
      </c>
      <c r="S29" s="4">
        <f t="shared" si="8"/>
        <v>0</v>
      </c>
      <c r="T29" s="4">
        <f t="shared" si="0"/>
        <v>0</v>
      </c>
      <c r="U29" s="4">
        <f t="shared" si="1"/>
        <v>0</v>
      </c>
      <c r="V29" s="4">
        <f t="shared" si="2"/>
        <v>0</v>
      </c>
      <c r="W29" s="4">
        <f t="shared" si="3"/>
        <v>0</v>
      </c>
      <c r="X29" s="4">
        <f t="shared" si="4"/>
        <v>0</v>
      </c>
      <c r="Y29" s="4">
        <f t="shared" si="5"/>
        <v>0</v>
      </c>
      <c r="Z29" s="4">
        <f t="shared" si="6"/>
        <v>0</v>
      </c>
      <c r="AA29" s="4">
        <f t="shared" si="7"/>
        <v>0</v>
      </c>
      <c r="AB29" s="1" t="str">
        <f t="shared" si="9"/>
        <v/>
      </c>
    </row>
    <row r="30" spans="3:28" ht="95.25" customHeight="1">
      <c r="C30" s="36">
        <v>11</v>
      </c>
      <c r="D30" s="390" t="s">
        <v>45</v>
      </c>
      <c r="E30" s="391"/>
      <c r="F30" s="36" t="s">
        <v>522</v>
      </c>
      <c r="G30" s="392" t="s">
        <v>523</v>
      </c>
      <c r="H30" s="393"/>
      <c r="I30" s="393"/>
      <c r="J30" s="393"/>
      <c r="K30" s="394"/>
      <c r="L30" s="77"/>
      <c r="M30" s="77"/>
      <c r="N30" s="77"/>
      <c r="O30" s="78">
        <v>3</v>
      </c>
      <c r="P30" s="78">
        <v>2</v>
      </c>
      <c r="S30" s="4">
        <f>IF(AND(OR($M30="x",$N30="x"),$O30=1,$P30=3),1,0)</f>
        <v>0</v>
      </c>
      <c r="T30" s="4">
        <f t="shared" si="0"/>
        <v>0</v>
      </c>
      <c r="U30" s="4">
        <f t="shared" si="1"/>
        <v>0</v>
      </c>
      <c r="V30" s="4">
        <f t="shared" si="2"/>
        <v>0</v>
      </c>
      <c r="W30" s="4">
        <f t="shared" si="3"/>
        <v>0</v>
      </c>
      <c r="X30" s="4">
        <f t="shared" si="4"/>
        <v>0</v>
      </c>
      <c r="Y30" s="4">
        <f t="shared" si="5"/>
        <v>0</v>
      </c>
      <c r="Z30" s="4">
        <f t="shared" si="6"/>
        <v>0</v>
      </c>
      <c r="AA30" s="4">
        <f t="shared" si="7"/>
        <v>0</v>
      </c>
      <c r="AB30" s="1" t="str">
        <f t="shared" si="9"/>
        <v/>
      </c>
    </row>
    <row r="31" spans="3:28" ht="131.25" customHeight="1">
      <c r="C31" s="36">
        <v>11</v>
      </c>
      <c r="D31" s="390" t="s">
        <v>45</v>
      </c>
      <c r="E31" s="391"/>
      <c r="F31" s="36" t="s">
        <v>524</v>
      </c>
      <c r="G31" s="392" t="s">
        <v>525</v>
      </c>
      <c r="H31" s="393"/>
      <c r="I31" s="393"/>
      <c r="J31" s="393"/>
      <c r="K31" s="394"/>
      <c r="L31" s="77"/>
      <c r="M31" s="77"/>
      <c r="N31" s="77"/>
      <c r="O31" s="78">
        <v>3</v>
      </c>
      <c r="P31" s="78">
        <v>2</v>
      </c>
      <c r="S31" s="4">
        <f t="shared" si="8"/>
        <v>0</v>
      </c>
      <c r="T31" s="4">
        <f t="shared" si="0"/>
        <v>0</v>
      </c>
      <c r="U31" s="4">
        <f t="shared" si="1"/>
        <v>0</v>
      </c>
      <c r="V31" s="4">
        <f t="shared" si="2"/>
        <v>0</v>
      </c>
      <c r="W31" s="4">
        <f t="shared" si="3"/>
        <v>0</v>
      </c>
      <c r="X31" s="4">
        <f t="shared" si="4"/>
        <v>0</v>
      </c>
      <c r="Y31" s="4">
        <f t="shared" si="5"/>
        <v>0</v>
      </c>
      <c r="Z31" s="4">
        <f t="shared" si="6"/>
        <v>0</v>
      </c>
      <c r="AA31" s="4">
        <f t="shared" si="7"/>
        <v>0</v>
      </c>
      <c r="AB31" s="1" t="str">
        <f t="shared" si="9"/>
        <v/>
      </c>
    </row>
    <row r="32" spans="3:28" ht="149.25" customHeight="1">
      <c r="C32" s="36">
        <v>11</v>
      </c>
      <c r="D32" s="390" t="s">
        <v>45</v>
      </c>
      <c r="E32" s="391"/>
      <c r="F32" s="36" t="s">
        <v>526</v>
      </c>
      <c r="G32" s="392" t="s">
        <v>527</v>
      </c>
      <c r="H32" s="393"/>
      <c r="I32" s="393"/>
      <c r="J32" s="393"/>
      <c r="K32" s="394"/>
      <c r="L32" s="77"/>
      <c r="M32" s="77"/>
      <c r="N32" s="77"/>
      <c r="O32" s="78">
        <v>3</v>
      </c>
      <c r="P32" s="78">
        <v>2</v>
      </c>
      <c r="S32" s="4">
        <f>IF(AND(OR($M32="x",$N32="x"),$O32=1,$P32=3),1,0)</f>
        <v>0</v>
      </c>
      <c r="T32" s="4">
        <f t="shared" si="0"/>
        <v>0</v>
      </c>
      <c r="U32" s="4">
        <f t="shared" si="1"/>
        <v>0</v>
      </c>
      <c r="V32" s="4">
        <f t="shared" si="2"/>
        <v>0</v>
      </c>
      <c r="W32" s="4">
        <f t="shared" si="3"/>
        <v>0</v>
      </c>
      <c r="X32" s="4">
        <f t="shared" si="4"/>
        <v>0</v>
      </c>
      <c r="Y32" s="4">
        <f t="shared" si="5"/>
        <v>0</v>
      </c>
      <c r="Z32" s="4">
        <f t="shared" si="6"/>
        <v>0</v>
      </c>
      <c r="AA32" s="4">
        <f t="shared" si="7"/>
        <v>0</v>
      </c>
      <c r="AB32" s="1" t="str">
        <f t="shared" si="9"/>
        <v/>
      </c>
    </row>
    <row r="33" spans="1:28" ht="78.75" customHeight="1">
      <c r="C33" s="36">
        <v>11</v>
      </c>
      <c r="D33" s="390" t="s">
        <v>45</v>
      </c>
      <c r="E33" s="391"/>
      <c r="F33" s="36" t="s">
        <v>528</v>
      </c>
      <c r="G33" s="392" t="s">
        <v>529</v>
      </c>
      <c r="H33" s="393"/>
      <c r="I33" s="393"/>
      <c r="J33" s="393"/>
      <c r="K33" s="394"/>
      <c r="L33" s="77"/>
      <c r="M33" s="77"/>
      <c r="N33" s="77"/>
      <c r="O33" s="78">
        <v>3</v>
      </c>
      <c r="P33" s="78">
        <v>2</v>
      </c>
      <c r="S33" s="4">
        <f t="shared" si="8"/>
        <v>0</v>
      </c>
      <c r="T33" s="4">
        <f t="shared" si="0"/>
        <v>0</v>
      </c>
      <c r="U33" s="4">
        <f t="shared" si="1"/>
        <v>0</v>
      </c>
      <c r="V33" s="4">
        <f t="shared" si="2"/>
        <v>0</v>
      </c>
      <c r="W33" s="4">
        <f t="shared" si="3"/>
        <v>0</v>
      </c>
      <c r="X33" s="4">
        <f t="shared" si="4"/>
        <v>0</v>
      </c>
      <c r="Y33" s="4">
        <f t="shared" si="5"/>
        <v>0</v>
      </c>
      <c r="Z33" s="4">
        <f t="shared" si="6"/>
        <v>0</v>
      </c>
      <c r="AA33" s="4">
        <f t="shared" si="7"/>
        <v>0</v>
      </c>
      <c r="AB33" s="1" t="str">
        <f t="shared" si="9"/>
        <v/>
      </c>
    </row>
    <row r="34" spans="1:28" ht="75.75" customHeight="1">
      <c r="C34" s="36">
        <v>11</v>
      </c>
      <c r="D34" s="390" t="s">
        <v>45</v>
      </c>
      <c r="E34" s="391"/>
      <c r="F34" s="36" t="s">
        <v>530</v>
      </c>
      <c r="G34" s="392" t="s">
        <v>531</v>
      </c>
      <c r="H34" s="393"/>
      <c r="I34" s="393"/>
      <c r="J34" s="393"/>
      <c r="K34" s="394"/>
      <c r="L34" s="77"/>
      <c r="M34" s="77"/>
      <c r="N34" s="77"/>
      <c r="O34" s="78">
        <v>3</v>
      </c>
      <c r="P34" s="78">
        <v>2</v>
      </c>
      <c r="S34" s="4">
        <f>IF(AND(OR($M34="x",$N34="x"),$O34=1,$P34=3),1,0)</f>
        <v>0</v>
      </c>
      <c r="T34" s="4">
        <f t="shared" si="0"/>
        <v>0</v>
      </c>
      <c r="U34" s="4">
        <f t="shared" si="1"/>
        <v>0</v>
      </c>
      <c r="V34" s="4">
        <f t="shared" si="2"/>
        <v>0</v>
      </c>
      <c r="W34" s="4">
        <f t="shared" si="3"/>
        <v>0</v>
      </c>
      <c r="X34" s="4">
        <f t="shared" si="4"/>
        <v>0</v>
      </c>
      <c r="Y34" s="4">
        <f t="shared" si="5"/>
        <v>0</v>
      </c>
      <c r="Z34" s="4">
        <f t="shared" si="6"/>
        <v>0</v>
      </c>
      <c r="AA34" s="4">
        <f t="shared" si="7"/>
        <v>0</v>
      </c>
      <c r="AB34" s="1" t="str">
        <f t="shared" si="9"/>
        <v/>
      </c>
    </row>
    <row r="35" spans="1:28" ht="147" customHeight="1">
      <c r="C35" s="36">
        <v>11</v>
      </c>
      <c r="D35" s="390" t="s">
        <v>45</v>
      </c>
      <c r="E35" s="391"/>
      <c r="F35" s="36" t="s">
        <v>532</v>
      </c>
      <c r="G35" s="220" t="s">
        <v>99</v>
      </c>
      <c r="H35" s="221"/>
      <c r="I35" s="221"/>
      <c r="J35" s="221"/>
      <c r="K35" s="222"/>
      <c r="L35" s="77"/>
      <c r="M35" s="77"/>
      <c r="N35" s="77"/>
      <c r="O35" s="78">
        <v>3</v>
      </c>
      <c r="P35" s="78">
        <v>2</v>
      </c>
      <c r="S35" s="4">
        <f t="shared" si="8"/>
        <v>0</v>
      </c>
      <c r="T35" s="4">
        <f t="shared" si="0"/>
        <v>0</v>
      </c>
      <c r="U35" s="4">
        <f t="shared" si="1"/>
        <v>0</v>
      </c>
      <c r="V35" s="4">
        <f t="shared" si="2"/>
        <v>0</v>
      </c>
      <c r="W35" s="4">
        <f t="shared" si="3"/>
        <v>0</v>
      </c>
      <c r="X35" s="4">
        <f t="shared" si="4"/>
        <v>0</v>
      </c>
      <c r="Y35" s="4">
        <f t="shared" si="5"/>
        <v>0</v>
      </c>
      <c r="Z35" s="4">
        <f t="shared" si="6"/>
        <v>0</v>
      </c>
      <c r="AA35" s="4">
        <f t="shared" si="7"/>
        <v>0</v>
      </c>
      <c r="AB35" s="1" t="str">
        <f t="shared" si="9"/>
        <v/>
      </c>
    </row>
    <row r="36" spans="1:28" ht="135.75" customHeight="1">
      <c r="C36" s="36">
        <v>11</v>
      </c>
      <c r="D36" s="390" t="s">
        <v>45</v>
      </c>
      <c r="E36" s="391"/>
      <c r="F36" s="36" t="s">
        <v>533</v>
      </c>
      <c r="G36" s="220" t="s">
        <v>101</v>
      </c>
      <c r="H36" s="221"/>
      <c r="I36" s="221"/>
      <c r="J36" s="221"/>
      <c r="K36" s="222"/>
      <c r="L36" s="77"/>
      <c r="M36" s="77"/>
      <c r="N36" s="77"/>
      <c r="O36" s="78">
        <v>3</v>
      </c>
      <c r="P36" s="78">
        <v>2</v>
      </c>
      <c r="S36" s="4">
        <f>IF(AND(OR($M36="x",$N36="x"),$O36=1,$P36=3),1,0)</f>
        <v>0</v>
      </c>
      <c r="T36" s="4">
        <f t="shared" si="0"/>
        <v>0</v>
      </c>
      <c r="U36" s="4">
        <f t="shared" si="1"/>
        <v>0</v>
      </c>
      <c r="V36" s="4">
        <f t="shared" si="2"/>
        <v>0</v>
      </c>
      <c r="W36" s="4">
        <f t="shared" si="3"/>
        <v>0</v>
      </c>
      <c r="X36" s="4">
        <f t="shared" si="4"/>
        <v>0</v>
      </c>
      <c r="Y36" s="4">
        <f t="shared" si="5"/>
        <v>0</v>
      </c>
      <c r="Z36" s="4">
        <f t="shared" si="6"/>
        <v>0</v>
      </c>
      <c r="AA36" s="4">
        <f t="shared" si="7"/>
        <v>0</v>
      </c>
      <c r="AB36" s="1" t="str">
        <f t="shared" si="9"/>
        <v/>
      </c>
    </row>
    <row r="37" spans="1:28" ht="82.5" customHeight="1">
      <c r="C37" s="36">
        <v>11</v>
      </c>
      <c r="D37" s="390" t="s">
        <v>45</v>
      </c>
      <c r="E37" s="391"/>
      <c r="F37" s="36" t="s">
        <v>534</v>
      </c>
      <c r="G37" s="392" t="s">
        <v>535</v>
      </c>
      <c r="H37" s="393"/>
      <c r="I37" s="393"/>
      <c r="J37" s="393"/>
      <c r="K37" s="394"/>
      <c r="L37" s="77"/>
      <c r="M37" s="77"/>
      <c r="N37" s="77"/>
      <c r="O37" s="78">
        <v>3</v>
      </c>
      <c r="P37" s="78">
        <v>2</v>
      </c>
      <c r="S37" s="4">
        <f t="shared" si="8"/>
        <v>0</v>
      </c>
      <c r="T37" s="4">
        <f t="shared" si="0"/>
        <v>0</v>
      </c>
      <c r="U37" s="4">
        <f t="shared" si="1"/>
        <v>0</v>
      </c>
      <c r="V37" s="4">
        <f t="shared" si="2"/>
        <v>0</v>
      </c>
      <c r="W37" s="4">
        <f t="shared" si="3"/>
        <v>0</v>
      </c>
      <c r="X37" s="4">
        <f t="shared" si="4"/>
        <v>0</v>
      </c>
      <c r="Y37" s="4">
        <f t="shared" si="5"/>
        <v>0</v>
      </c>
      <c r="Z37" s="4">
        <f t="shared" si="6"/>
        <v>0</v>
      </c>
      <c r="AA37" s="4">
        <f t="shared" si="7"/>
        <v>0</v>
      </c>
      <c r="AB37" s="1" t="str">
        <f t="shared" si="9"/>
        <v/>
      </c>
    </row>
    <row r="38" spans="1:28" s="1" customFormat="1" ht="220.5" customHeight="1">
      <c r="B38" s="49"/>
      <c r="C38" s="131" t="s">
        <v>178</v>
      </c>
      <c r="D38" s="286" t="s">
        <v>179</v>
      </c>
      <c r="E38" s="286"/>
      <c r="F38" s="131" t="s">
        <v>180</v>
      </c>
      <c r="G38" s="282" t="s">
        <v>181</v>
      </c>
      <c r="H38" s="283"/>
      <c r="I38" s="283"/>
      <c r="J38" s="283"/>
      <c r="K38" s="284"/>
      <c r="L38" s="62"/>
      <c r="M38" s="62"/>
      <c r="N38" s="62"/>
      <c r="O38" s="63">
        <v>1</v>
      </c>
      <c r="P38" s="63">
        <v>2</v>
      </c>
      <c r="S38" s="34">
        <f t="shared" si="8"/>
        <v>0</v>
      </c>
      <c r="T38" s="34">
        <f t="shared" si="0"/>
        <v>0</v>
      </c>
      <c r="U38" s="34">
        <f t="shared" si="1"/>
        <v>0</v>
      </c>
      <c r="V38" s="34">
        <f t="shared" si="2"/>
        <v>0</v>
      </c>
      <c r="W38" s="34">
        <f t="shared" si="3"/>
        <v>0</v>
      </c>
      <c r="X38" s="34">
        <f t="shared" si="4"/>
        <v>0</v>
      </c>
      <c r="Y38" s="34">
        <f t="shared" si="5"/>
        <v>0</v>
      </c>
      <c r="Z38" s="34">
        <f t="shared" si="6"/>
        <v>0</v>
      </c>
      <c r="AA38" s="34">
        <f t="shared" si="7"/>
        <v>0</v>
      </c>
      <c r="AB38" s="1" t="str">
        <f t="shared" si="9"/>
        <v/>
      </c>
    </row>
    <row r="39" spans="1:28" s="1" customFormat="1" ht="231.75" customHeight="1">
      <c r="B39" s="49"/>
      <c r="C39" s="131" t="s">
        <v>178</v>
      </c>
      <c r="D39" s="286" t="s">
        <v>179</v>
      </c>
      <c r="E39" s="286"/>
      <c r="F39" s="131" t="s">
        <v>182</v>
      </c>
      <c r="G39" s="282" t="s">
        <v>183</v>
      </c>
      <c r="H39" s="283"/>
      <c r="I39" s="283"/>
      <c r="J39" s="283"/>
      <c r="K39" s="284"/>
      <c r="L39" s="62"/>
      <c r="M39" s="62"/>
      <c r="N39" s="62"/>
      <c r="O39" s="63">
        <v>2</v>
      </c>
      <c r="P39" s="63">
        <v>3</v>
      </c>
      <c r="S39" s="34">
        <f t="shared" si="8"/>
        <v>0</v>
      </c>
      <c r="T39" s="34">
        <f t="shared" si="0"/>
        <v>0</v>
      </c>
      <c r="U39" s="34">
        <f t="shared" si="1"/>
        <v>0</v>
      </c>
      <c r="V39" s="34">
        <f t="shared" si="2"/>
        <v>0</v>
      </c>
      <c r="W39" s="34">
        <f t="shared" si="3"/>
        <v>0</v>
      </c>
      <c r="X39" s="34">
        <f t="shared" si="4"/>
        <v>0</v>
      </c>
      <c r="Y39" s="34">
        <f t="shared" si="5"/>
        <v>0</v>
      </c>
      <c r="Z39" s="34">
        <f t="shared" si="6"/>
        <v>0</v>
      </c>
      <c r="AA39" s="34">
        <f t="shared" si="7"/>
        <v>0</v>
      </c>
      <c r="AB39" s="1" t="str">
        <f t="shared" ref="AB39" si="10">IF(OR(M39="X",N39="X"),_xlfn.CONCAT(F39,";"),"")</f>
        <v/>
      </c>
    </row>
    <row r="40" spans="1:28" s="1" customFormat="1" ht="113.25" customHeight="1">
      <c r="B40" s="49"/>
      <c r="C40" s="32" t="s">
        <v>184</v>
      </c>
      <c r="D40" s="223" t="s">
        <v>185</v>
      </c>
      <c r="E40" s="224"/>
      <c r="F40" s="32" t="s">
        <v>186</v>
      </c>
      <c r="G40" s="220" t="s">
        <v>187</v>
      </c>
      <c r="H40" s="221"/>
      <c r="I40" s="221"/>
      <c r="J40" s="221"/>
      <c r="K40" s="221"/>
      <c r="L40" s="62"/>
      <c r="M40" s="62"/>
      <c r="N40" s="62"/>
      <c r="O40" s="63">
        <v>2</v>
      </c>
      <c r="P40" s="63">
        <v>2</v>
      </c>
      <c r="S40" s="34">
        <f t="shared" si="8"/>
        <v>0</v>
      </c>
      <c r="T40" s="34">
        <f t="shared" si="0"/>
        <v>0</v>
      </c>
      <c r="U40" s="34">
        <f t="shared" si="1"/>
        <v>0</v>
      </c>
      <c r="V40" s="34">
        <f t="shared" si="2"/>
        <v>0</v>
      </c>
      <c r="W40" s="34">
        <f t="shared" si="3"/>
        <v>0</v>
      </c>
      <c r="X40" s="34">
        <f t="shared" si="4"/>
        <v>0</v>
      </c>
      <c r="Y40" s="34">
        <f t="shared" si="5"/>
        <v>0</v>
      </c>
      <c r="Z40" s="34">
        <f t="shared" si="6"/>
        <v>0</v>
      </c>
      <c r="AA40" s="34">
        <f t="shared" si="7"/>
        <v>0</v>
      </c>
      <c r="AB40" s="1" t="str">
        <f t="shared" si="9"/>
        <v/>
      </c>
    </row>
    <row r="41" spans="1:28" s="1" customFormat="1" ht="129.75" customHeight="1">
      <c r="B41" s="51"/>
      <c r="C41" s="32" t="s">
        <v>188</v>
      </c>
      <c r="D41" s="500" t="s">
        <v>189</v>
      </c>
      <c r="E41" s="500"/>
      <c r="F41" s="32" t="s">
        <v>190</v>
      </c>
      <c r="G41" s="271" t="s">
        <v>191</v>
      </c>
      <c r="H41" s="271"/>
      <c r="I41" s="271"/>
      <c r="J41" s="271"/>
      <c r="K41" s="271"/>
      <c r="L41" s="62"/>
      <c r="M41" s="62"/>
      <c r="N41" s="62"/>
      <c r="O41" s="63">
        <v>2</v>
      </c>
      <c r="P41" s="64">
        <v>2</v>
      </c>
      <c r="Q41" s="3"/>
      <c r="S41" s="34">
        <f t="shared" si="8"/>
        <v>0</v>
      </c>
      <c r="T41" s="34">
        <f t="shared" si="0"/>
        <v>0</v>
      </c>
      <c r="U41" s="34">
        <f t="shared" si="1"/>
        <v>0</v>
      </c>
      <c r="V41" s="34">
        <f t="shared" si="2"/>
        <v>0</v>
      </c>
      <c r="W41" s="34">
        <f t="shared" si="3"/>
        <v>0</v>
      </c>
      <c r="X41" s="34">
        <f t="shared" si="4"/>
        <v>0</v>
      </c>
      <c r="Y41" s="34">
        <f t="shared" si="5"/>
        <v>0</v>
      </c>
      <c r="Z41" s="34">
        <f t="shared" si="6"/>
        <v>0</v>
      </c>
      <c r="AA41" s="34">
        <f t="shared" si="7"/>
        <v>0</v>
      </c>
      <c r="AB41" s="1" t="str">
        <f t="shared" si="9"/>
        <v/>
      </c>
    </row>
    <row r="42" spans="1:28" s="1" customFormat="1" ht="129.75" customHeight="1">
      <c r="B42" s="51"/>
      <c r="C42" s="32" t="s">
        <v>192</v>
      </c>
      <c r="D42" s="270" t="s">
        <v>193</v>
      </c>
      <c r="E42" s="270"/>
      <c r="F42" s="32" t="s">
        <v>194</v>
      </c>
      <c r="G42" s="271" t="s">
        <v>195</v>
      </c>
      <c r="H42" s="271"/>
      <c r="I42" s="271"/>
      <c r="J42" s="271"/>
      <c r="K42" s="271"/>
      <c r="L42" s="62"/>
      <c r="M42" s="62"/>
      <c r="N42" s="62"/>
      <c r="O42" s="63">
        <v>2</v>
      </c>
      <c r="P42" s="64">
        <v>2</v>
      </c>
      <c r="Q42" s="3"/>
      <c r="S42" s="34">
        <f t="shared" si="8"/>
        <v>0</v>
      </c>
      <c r="T42" s="34">
        <f t="shared" si="0"/>
        <v>0</v>
      </c>
      <c r="U42" s="34">
        <f t="shared" si="1"/>
        <v>0</v>
      </c>
      <c r="V42" s="34">
        <f t="shared" si="2"/>
        <v>0</v>
      </c>
      <c r="W42" s="34">
        <f t="shared" si="3"/>
        <v>0</v>
      </c>
      <c r="X42" s="34">
        <f t="shared" si="4"/>
        <v>0</v>
      </c>
      <c r="Y42" s="34">
        <f t="shared" si="5"/>
        <v>0</v>
      </c>
      <c r="Z42" s="34">
        <f t="shared" si="6"/>
        <v>0</v>
      </c>
      <c r="AA42" s="34">
        <f t="shared" si="7"/>
        <v>0</v>
      </c>
      <c r="AB42" s="1" t="str">
        <f t="shared" si="9"/>
        <v/>
      </c>
    </row>
    <row r="43" spans="1:28" s="1" customFormat="1" ht="240.75" customHeight="1">
      <c r="B43" s="49"/>
      <c r="C43" s="132" t="s">
        <v>196</v>
      </c>
      <c r="D43" s="371" t="s">
        <v>197</v>
      </c>
      <c r="E43" s="372"/>
      <c r="F43" s="32" t="s">
        <v>198</v>
      </c>
      <c r="G43" s="282" t="s">
        <v>199</v>
      </c>
      <c r="H43" s="283"/>
      <c r="I43" s="283"/>
      <c r="J43" s="283"/>
      <c r="K43" s="284"/>
      <c r="L43" s="62"/>
      <c r="M43" s="62"/>
      <c r="N43" s="62"/>
      <c r="O43" s="64">
        <v>3</v>
      </c>
      <c r="P43" s="64">
        <v>1</v>
      </c>
      <c r="S43" s="34">
        <f>IF(AND(OR($M43="x",$N43="x"),$O43=1,$P43=3),1,0)</f>
        <v>0</v>
      </c>
      <c r="T43" s="34">
        <f>IF(AND(OR($M43="x",$N43="x"),$O43=2,$P43=3),1,0)</f>
        <v>0</v>
      </c>
      <c r="U43" s="34">
        <f>IF(AND(OR($M43="x",$N43="x"),$O43=3,$P43=3),1,0)</f>
        <v>0</v>
      </c>
      <c r="V43" s="34">
        <f>IF(AND(OR($M43="x",$N43="x"),$O43=1,$P43=2),1,0)</f>
        <v>0</v>
      </c>
      <c r="W43" s="34">
        <f>IF(AND(OR($M43="x",$N43="x"),$O43=2,$P43=2),1,0)</f>
        <v>0</v>
      </c>
      <c r="X43" s="34">
        <f>IF(AND(OR($M43="x",$N43="x"),$O43=3,$P43=2),1,0)</f>
        <v>0</v>
      </c>
      <c r="Y43" s="34">
        <f>IF(AND(OR($M43="x",$N43="x"),$O43=1,$P43=1),1,0)</f>
        <v>0</v>
      </c>
      <c r="Z43" s="34">
        <f>IF(AND(OR($M43="x",$N43="x"),$O43=2,$P43=1),1,0)</f>
        <v>0</v>
      </c>
      <c r="AA43" s="34">
        <f>IF(AND(OR($M43="x",$N43="x"),$O43=3,$P43=1),1,0)</f>
        <v>0</v>
      </c>
      <c r="AB43" s="1" t="str">
        <f t="shared" si="9"/>
        <v/>
      </c>
    </row>
    <row r="44" spans="1:28" ht="102" customHeight="1">
      <c r="C44" s="36" t="s">
        <v>268</v>
      </c>
      <c r="D44" s="334" t="s">
        <v>269</v>
      </c>
      <c r="E44" s="335"/>
      <c r="F44" s="36" t="s">
        <v>270</v>
      </c>
      <c r="G44" s="362" t="s">
        <v>271</v>
      </c>
      <c r="H44" s="363"/>
      <c r="I44" s="363"/>
      <c r="J44" s="363"/>
      <c r="K44" s="364"/>
      <c r="L44" s="67"/>
      <c r="M44" s="67"/>
      <c r="N44" s="67"/>
      <c r="O44" s="68">
        <v>3</v>
      </c>
      <c r="P44" s="68">
        <v>2</v>
      </c>
      <c r="S44" s="4">
        <f t="shared" si="8"/>
        <v>0</v>
      </c>
      <c r="T44" s="4">
        <f t="shared" si="0"/>
        <v>0</v>
      </c>
      <c r="U44" s="4">
        <f t="shared" si="1"/>
        <v>0</v>
      </c>
      <c r="V44" s="4">
        <f t="shared" si="2"/>
        <v>0</v>
      </c>
      <c r="W44" s="4">
        <f t="shared" si="3"/>
        <v>0</v>
      </c>
      <c r="X44" s="4">
        <f t="shared" si="4"/>
        <v>0</v>
      </c>
      <c r="Y44" s="4">
        <f t="shared" si="5"/>
        <v>0</v>
      </c>
      <c r="Z44" s="4">
        <f t="shared" si="6"/>
        <v>0</v>
      </c>
      <c r="AA44" s="4">
        <f t="shared" si="7"/>
        <v>0</v>
      </c>
      <c r="AB44" s="1" t="str">
        <f t="shared" si="9"/>
        <v/>
      </c>
    </row>
    <row r="45" spans="1:28" ht="21.75" customHeight="1">
      <c r="C45" s="79"/>
      <c r="D45" s="79"/>
      <c r="E45" s="79"/>
      <c r="F45" s="79"/>
      <c r="G45" s="79"/>
      <c r="H45" s="79"/>
      <c r="I45" s="79"/>
      <c r="J45" s="79"/>
      <c r="K45" s="79"/>
      <c r="L45" s="79"/>
      <c r="M45" s="79"/>
      <c r="N45" s="79"/>
      <c r="O45" s="79"/>
      <c r="P45" s="79"/>
    </row>
    <row r="46" spans="1:28" s="206" customFormat="1" ht="56.25" customHeight="1">
      <c r="B46" s="207"/>
      <c r="C46" s="285" t="s">
        <v>272</v>
      </c>
      <c r="D46" s="285"/>
      <c r="E46" s="285"/>
      <c r="F46" s="285"/>
      <c r="G46" s="285"/>
      <c r="H46" s="285"/>
      <c r="I46" s="285"/>
      <c r="J46" s="285"/>
      <c r="K46" s="285"/>
      <c r="L46" s="285"/>
      <c r="M46" s="285"/>
      <c r="N46" s="285"/>
      <c r="O46" s="285"/>
      <c r="P46" s="285"/>
    </row>
    <row r="47" spans="1:28" s="209" customFormat="1" ht="264.75" customHeight="1">
      <c r="A47" s="208"/>
      <c r="B47" s="207"/>
      <c r="C47" s="238" t="s">
        <v>273</v>
      </c>
      <c r="D47" s="238"/>
      <c r="E47" s="238"/>
      <c r="F47" s="238"/>
      <c r="G47" s="238"/>
      <c r="H47" s="238"/>
      <c r="I47" s="238"/>
      <c r="J47" s="238"/>
      <c r="K47" s="238"/>
      <c r="L47" s="238"/>
      <c r="M47" s="238"/>
      <c r="N47" s="238"/>
      <c r="O47" s="238"/>
      <c r="P47" s="238"/>
      <c r="Q47" s="206"/>
    </row>
    <row r="48" spans="1:28" s="209" customFormat="1" ht="64.5" customHeight="1" thickBot="1">
      <c r="A48" s="208"/>
      <c r="B48" s="207"/>
      <c r="C48" s="238" t="s">
        <v>274</v>
      </c>
      <c r="D48" s="238"/>
      <c r="E48" s="238"/>
      <c r="F48" s="238"/>
      <c r="G48" s="238"/>
      <c r="H48" s="238"/>
      <c r="I48" s="238"/>
      <c r="J48" s="238"/>
      <c r="K48" s="238"/>
      <c r="L48" s="238"/>
      <c r="M48" s="238"/>
      <c r="N48" s="238"/>
      <c r="O48" s="238"/>
      <c r="P48" s="238"/>
      <c r="Q48" s="206"/>
    </row>
    <row r="49" spans="1:28" s="209" customFormat="1" ht="48" customHeight="1">
      <c r="A49" s="208"/>
      <c r="B49" s="207"/>
      <c r="C49" s="352" t="s">
        <v>275</v>
      </c>
      <c r="D49" s="353"/>
      <c r="E49" s="353"/>
      <c r="F49" s="353" t="s">
        <v>276</v>
      </c>
      <c r="G49" s="353"/>
      <c r="H49" s="353"/>
      <c r="I49" s="353"/>
      <c r="J49" s="353"/>
      <c r="K49" s="353"/>
      <c r="L49" s="353"/>
      <c r="M49" s="353" t="s">
        <v>277</v>
      </c>
      <c r="N49" s="353"/>
      <c r="O49" s="353"/>
      <c r="P49" s="368"/>
      <c r="Q49" s="206"/>
    </row>
    <row r="50" spans="1:28" s="209" customFormat="1" ht="71.25" customHeight="1">
      <c r="A50" s="208"/>
      <c r="B50" s="207"/>
      <c r="C50" s="354" t="s">
        <v>278</v>
      </c>
      <c r="D50" s="355"/>
      <c r="E50" s="355"/>
      <c r="F50" s="358" t="s">
        <v>279</v>
      </c>
      <c r="G50" s="358"/>
      <c r="H50" s="358"/>
      <c r="I50" s="358"/>
      <c r="J50" s="358"/>
      <c r="K50" s="358"/>
      <c r="L50" s="358"/>
      <c r="M50" s="358" t="s">
        <v>280</v>
      </c>
      <c r="N50" s="358"/>
      <c r="O50" s="358"/>
      <c r="P50" s="360"/>
      <c r="Q50" s="206"/>
    </row>
    <row r="51" spans="1:28" s="209" customFormat="1" ht="113.25" customHeight="1">
      <c r="A51" s="208"/>
      <c r="B51" s="207"/>
      <c r="C51" s="354" t="s">
        <v>281</v>
      </c>
      <c r="D51" s="355"/>
      <c r="E51" s="355"/>
      <c r="F51" s="358" t="s">
        <v>282</v>
      </c>
      <c r="G51" s="358"/>
      <c r="H51" s="358"/>
      <c r="I51" s="358"/>
      <c r="J51" s="358"/>
      <c r="K51" s="358"/>
      <c r="L51" s="358"/>
      <c r="M51" s="358" t="s">
        <v>280</v>
      </c>
      <c r="N51" s="358"/>
      <c r="O51" s="358"/>
      <c r="P51" s="360"/>
      <c r="Q51" s="206"/>
    </row>
    <row r="52" spans="1:28" s="209" customFormat="1" ht="100.5" customHeight="1" thickBot="1">
      <c r="A52" s="208"/>
      <c r="B52" s="207"/>
      <c r="C52" s="356" t="s">
        <v>283</v>
      </c>
      <c r="D52" s="357"/>
      <c r="E52" s="357"/>
      <c r="F52" s="359" t="s">
        <v>284</v>
      </c>
      <c r="G52" s="359"/>
      <c r="H52" s="359"/>
      <c r="I52" s="359"/>
      <c r="J52" s="359"/>
      <c r="K52" s="359"/>
      <c r="L52" s="359"/>
      <c r="M52" s="359" t="s">
        <v>285</v>
      </c>
      <c r="N52" s="359"/>
      <c r="O52" s="359"/>
      <c r="P52" s="361"/>
      <c r="Q52" s="206"/>
    </row>
    <row r="53" spans="1:28" s="209" customFormat="1" ht="32.25" customHeight="1">
      <c r="A53" s="208"/>
      <c r="B53" s="207"/>
      <c r="C53" s="337" t="s">
        <v>286</v>
      </c>
      <c r="D53" s="337"/>
      <c r="E53" s="337"/>
      <c r="F53" s="337"/>
      <c r="G53" s="337"/>
      <c r="H53" s="337"/>
      <c r="I53" s="337"/>
      <c r="J53" s="337"/>
      <c r="K53" s="337"/>
      <c r="L53" s="337"/>
      <c r="M53" s="337"/>
      <c r="N53" s="337"/>
      <c r="O53" s="337"/>
      <c r="P53" s="337"/>
      <c r="Q53" s="206"/>
    </row>
    <row r="54" spans="1:28" s="209" customFormat="1" ht="139.5" customHeight="1">
      <c r="A54" s="208"/>
      <c r="B54" s="207"/>
      <c r="C54" s="238" t="s">
        <v>287</v>
      </c>
      <c r="D54" s="238"/>
      <c r="E54" s="238"/>
      <c r="F54" s="238"/>
      <c r="G54" s="238"/>
      <c r="H54" s="238"/>
      <c r="I54" s="238"/>
      <c r="J54" s="238"/>
      <c r="K54" s="238"/>
      <c r="L54" s="238"/>
      <c r="M54" s="238"/>
      <c r="N54" s="238"/>
      <c r="O54" s="238"/>
      <c r="P54" s="238"/>
      <c r="Q54" s="206"/>
    </row>
    <row r="55" spans="1:28" s="5" customFormat="1" ht="18.75" customHeight="1">
      <c r="A55" s="4"/>
      <c r="B55" s="21"/>
      <c r="C55" s="122"/>
      <c r="D55" s="122"/>
      <c r="E55" s="122"/>
      <c r="F55" s="122"/>
      <c r="G55" s="123"/>
      <c r="H55" s="123"/>
      <c r="I55" s="123"/>
      <c r="J55" s="123"/>
      <c r="K55" s="123"/>
      <c r="L55" s="123"/>
      <c r="M55" s="123"/>
      <c r="N55" s="123"/>
      <c r="O55" s="124"/>
      <c r="P55" s="124"/>
      <c r="Q55" s="21"/>
      <c r="S55" s="4"/>
      <c r="T55" s="4"/>
      <c r="U55" s="4"/>
      <c r="V55" s="4"/>
      <c r="W55" s="4"/>
      <c r="X55" s="4"/>
      <c r="Y55" s="4"/>
      <c r="Z55" s="4"/>
      <c r="AA55" s="4"/>
      <c r="AB55" s="4"/>
    </row>
    <row r="56" spans="1:28" s="5" customFormat="1" ht="7.5" customHeight="1">
      <c r="A56" s="4"/>
      <c r="B56" s="21"/>
      <c r="C56" s="122"/>
      <c r="D56" s="122"/>
      <c r="E56" s="122"/>
      <c r="F56" s="122"/>
      <c r="G56" s="123"/>
      <c r="H56" s="123"/>
      <c r="I56" s="123"/>
      <c r="J56" s="123"/>
      <c r="K56" s="123"/>
      <c r="L56" s="123"/>
      <c r="M56" s="123"/>
      <c r="N56" s="123"/>
      <c r="O56" s="124"/>
      <c r="P56" s="124"/>
      <c r="Q56" s="21"/>
      <c r="S56" s="4"/>
      <c r="T56" s="4"/>
      <c r="U56" s="4"/>
      <c r="V56" s="4"/>
      <c r="W56" s="4"/>
      <c r="X56" s="4"/>
      <c r="Y56" s="4"/>
      <c r="Z56" s="4"/>
      <c r="AA56" s="4"/>
      <c r="AB56" s="4"/>
    </row>
    <row r="57" spans="1:28" ht="28.5" customHeight="1">
      <c r="C57" s="112"/>
      <c r="D57" s="112"/>
      <c r="E57" s="112"/>
      <c r="F57" s="112"/>
      <c r="G57" s="485"/>
      <c r="H57" s="486"/>
      <c r="I57" s="475" t="s">
        <v>288</v>
      </c>
      <c r="J57" s="476"/>
      <c r="K57" s="476"/>
      <c r="L57" s="476"/>
      <c r="M57" s="476"/>
      <c r="N57" s="477"/>
      <c r="O57" s="125"/>
      <c r="P57" s="112"/>
    </row>
    <row r="58" spans="1:28" ht="28.5" customHeight="1">
      <c r="C58" s="112"/>
      <c r="D58" s="112"/>
      <c r="E58" s="112"/>
      <c r="F58" s="112"/>
      <c r="G58" s="487"/>
      <c r="H58" s="488"/>
      <c r="I58" s="466" t="s">
        <v>289</v>
      </c>
      <c r="J58" s="467"/>
      <c r="K58" s="466" t="s">
        <v>290</v>
      </c>
      <c r="L58" s="467"/>
      <c r="M58" s="495" t="s">
        <v>291</v>
      </c>
      <c r="N58" s="496"/>
      <c r="O58" s="126"/>
      <c r="P58" s="112"/>
    </row>
    <row r="59" spans="1:28" ht="41.25" customHeight="1">
      <c r="C59" s="112"/>
      <c r="D59" s="112"/>
      <c r="E59" s="112"/>
      <c r="F59" s="112"/>
      <c r="G59" s="478" t="s">
        <v>292</v>
      </c>
      <c r="H59" s="128" t="s">
        <v>293</v>
      </c>
      <c r="I59" s="481">
        <f>SUM(S18:S44)</f>
        <v>0</v>
      </c>
      <c r="J59" s="482"/>
      <c r="K59" s="481">
        <f>SUM(T18:T44)</f>
        <v>0</v>
      </c>
      <c r="L59" s="497"/>
      <c r="M59" s="483">
        <f>SUM(U18:U44)</f>
        <v>0</v>
      </c>
      <c r="N59" s="483"/>
      <c r="O59" s="214"/>
      <c r="P59" s="214"/>
    </row>
    <row r="60" spans="1:28" ht="35.25" customHeight="1">
      <c r="C60" s="112"/>
      <c r="D60" s="112"/>
      <c r="E60" s="112"/>
      <c r="F60" s="112"/>
      <c r="G60" s="479"/>
      <c r="H60" s="128" t="s">
        <v>294</v>
      </c>
      <c r="I60" s="489">
        <f>SUM(V18:V44)</f>
        <v>0</v>
      </c>
      <c r="J60" s="490"/>
      <c r="K60" s="491">
        <f>SUM(W18:W44)</f>
        <v>0</v>
      </c>
      <c r="L60" s="498"/>
      <c r="M60" s="484">
        <f>SUM(X18:X44)</f>
        <v>0</v>
      </c>
      <c r="N60" s="484"/>
      <c r="O60" s="214"/>
      <c r="P60" s="214"/>
    </row>
    <row r="61" spans="1:28" ht="42.75" customHeight="1">
      <c r="C61" s="112"/>
      <c r="D61" s="112"/>
      <c r="E61" s="112"/>
      <c r="F61" s="112"/>
      <c r="G61" s="480"/>
      <c r="H61" s="128" t="s">
        <v>295</v>
      </c>
      <c r="I61" s="489">
        <f>SUM(Y18:Y44)</f>
        <v>0</v>
      </c>
      <c r="J61" s="490"/>
      <c r="K61" s="489">
        <f>SUM(Z18:Z44)</f>
        <v>0</v>
      </c>
      <c r="L61" s="499"/>
      <c r="M61" s="484">
        <f>SUM(AA18:AA44)</f>
        <v>0</v>
      </c>
      <c r="N61" s="484"/>
      <c r="O61" s="214"/>
      <c r="P61" s="214"/>
    </row>
    <row r="62" spans="1:28" ht="53.25" customHeight="1">
      <c r="C62" s="112"/>
      <c r="D62" s="112"/>
      <c r="E62" s="112"/>
      <c r="F62" s="112"/>
      <c r="G62" s="464" t="s">
        <v>296</v>
      </c>
      <c r="H62" s="464"/>
      <c r="I62" s="464"/>
      <c r="J62" s="464"/>
      <c r="K62" s="464"/>
      <c r="L62" s="464"/>
      <c r="M62" s="464"/>
      <c r="N62" s="125">
        <f>SUM(I59:N61)</f>
        <v>0</v>
      </c>
      <c r="O62" s="112"/>
      <c r="P62" s="112"/>
    </row>
    <row r="63" spans="1:28" s="3" customFormat="1" ht="79.5" customHeight="1">
      <c r="A63" s="16"/>
      <c r="B63" s="49"/>
      <c r="C63" s="249" t="s">
        <v>297</v>
      </c>
      <c r="D63" s="249"/>
      <c r="E63" s="249"/>
      <c r="F63" s="249"/>
      <c r="G63" s="249"/>
      <c r="H63" s="249"/>
      <c r="I63" s="249"/>
      <c r="J63" s="249"/>
      <c r="K63" s="249"/>
      <c r="L63" s="249"/>
      <c r="M63" s="249"/>
      <c r="N63" s="249"/>
      <c r="O63" s="249"/>
      <c r="P63" s="249"/>
      <c r="Q63" s="1"/>
    </row>
    <row r="64" spans="1:28" s="1" customFormat="1" ht="21" customHeight="1">
      <c r="B64" s="49"/>
      <c r="C64" s="454"/>
      <c r="D64" s="455"/>
      <c r="E64" s="455"/>
      <c r="F64" s="455"/>
      <c r="G64" s="455"/>
      <c r="H64" s="455"/>
      <c r="I64" s="455"/>
      <c r="J64" s="455"/>
      <c r="K64" s="455"/>
      <c r="L64" s="455"/>
      <c r="M64" s="455"/>
      <c r="N64" s="455"/>
      <c r="O64" s="455"/>
      <c r="P64" s="456"/>
      <c r="Q64" s="48"/>
      <c r="R64" s="48"/>
    </row>
    <row r="65" spans="2:18" s="1" customFormat="1" ht="21" customHeight="1">
      <c r="B65" s="49"/>
      <c r="C65" s="457"/>
      <c r="D65" s="458"/>
      <c r="E65" s="458"/>
      <c r="F65" s="458"/>
      <c r="G65" s="458"/>
      <c r="H65" s="458"/>
      <c r="I65" s="458"/>
      <c r="J65" s="458"/>
      <c r="K65" s="458"/>
      <c r="L65" s="458"/>
      <c r="M65" s="458"/>
      <c r="N65" s="458"/>
      <c r="O65" s="458"/>
      <c r="P65" s="459"/>
      <c r="Q65" s="48"/>
      <c r="R65" s="48"/>
    </row>
    <row r="66" spans="2:18" s="1" customFormat="1" ht="21" customHeight="1">
      <c r="B66" s="49"/>
      <c r="C66" s="457"/>
      <c r="D66" s="458"/>
      <c r="E66" s="458"/>
      <c r="F66" s="458"/>
      <c r="G66" s="458"/>
      <c r="H66" s="458"/>
      <c r="I66" s="458"/>
      <c r="J66" s="458"/>
      <c r="K66" s="458"/>
      <c r="L66" s="458"/>
      <c r="M66" s="458"/>
      <c r="N66" s="458"/>
      <c r="O66" s="458"/>
      <c r="P66" s="459"/>
      <c r="Q66" s="48"/>
      <c r="R66" s="48"/>
    </row>
    <row r="67" spans="2:18" s="1" customFormat="1" ht="21" customHeight="1">
      <c r="B67" s="49"/>
      <c r="C67" s="457"/>
      <c r="D67" s="458"/>
      <c r="E67" s="458"/>
      <c r="F67" s="458"/>
      <c r="G67" s="458"/>
      <c r="H67" s="458"/>
      <c r="I67" s="458"/>
      <c r="J67" s="458"/>
      <c r="K67" s="458"/>
      <c r="L67" s="458"/>
      <c r="M67" s="458"/>
      <c r="N67" s="458"/>
      <c r="O67" s="458"/>
      <c r="P67" s="459"/>
      <c r="Q67" s="48"/>
      <c r="R67" s="48"/>
    </row>
    <row r="68" spans="2:18" s="1" customFormat="1" ht="21" customHeight="1">
      <c r="B68" s="49"/>
      <c r="C68" s="460"/>
      <c r="D68" s="461"/>
      <c r="E68" s="461"/>
      <c r="F68" s="461"/>
      <c r="G68" s="461"/>
      <c r="H68" s="461"/>
      <c r="I68" s="461"/>
      <c r="J68" s="461"/>
      <c r="K68" s="461"/>
      <c r="L68" s="461"/>
      <c r="M68" s="461"/>
      <c r="N68" s="461"/>
      <c r="O68" s="461"/>
      <c r="P68" s="462"/>
      <c r="Q68" s="48"/>
      <c r="R68" s="48"/>
    </row>
    <row r="69" spans="2:18" s="1" customFormat="1" ht="57.75" customHeight="1">
      <c r="B69" s="49"/>
      <c r="C69" s="112"/>
      <c r="D69" s="112"/>
      <c r="E69" s="112"/>
      <c r="F69" s="112"/>
      <c r="G69" s="112"/>
      <c r="H69" s="112"/>
      <c r="I69" s="112"/>
      <c r="J69" s="112"/>
      <c r="K69" s="112"/>
      <c r="L69" s="112"/>
      <c r="M69" s="112"/>
      <c r="N69" s="112"/>
      <c r="O69" s="112"/>
      <c r="P69" s="112"/>
      <c r="Q69" s="48"/>
      <c r="R69" s="48"/>
    </row>
    <row r="70" spans="2:18" s="1" customFormat="1" ht="57.75" customHeight="1">
      <c r="B70" s="49"/>
      <c r="C70" s="249" t="s">
        <v>298</v>
      </c>
      <c r="D70" s="249"/>
      <c r="E70" s="249"/>
      <c r="F70" s="249"/>
      <c r="G70" s="249"/>
      <c r="H70" s="249"/>
      <c r="I70" s="249"/>
      <c r="J70" s="249"/>
      <c r="K70" s="249"/>
      <c r="L70" s="249"/>
      <c r="M70" s="249"/>
      <c r="N70" s="249"/>
      <c r="O70" s="249"/>
      <c r="P70" s="249"/>
      <c r="Q70" s="48"/>
      <c r="R70" s="48"/>
    </row>
    <row r="71" spans="2:18" s="1" customFormat="1" ht="21" customHeight="1">
      <c r="B71" s="49"/>
      <c r="C71" s="454"/>
      <c r="D71" s="455"/>
      <c r="E71" s="455"/>
      <c r="F71" s="455"/>
      <c r="G71" s="455"/>
      <c r="H71" s="455"/>
      <c r="I71" s="455"/>
      <c r="J71" s="455"/>
      <c r="K71" s="455"/>
      <c r="L71" s="455"/>
      <c r="M71" s="455"/>
      <c r="N71" s="455"/>
      <c r="O71" s="455"/>
      <c r="P71" s="456"/>
      <c r="Q71" s="48"/>
      <c r="R71" s="48"/>
    </row>
    <row r="72" spans="2:18" s="1" customFormat="1" ht="21" customHeight="1">
      <c r="B72" s="49"/>
      <c r="C72" s="457"/>
      <c r="D72" s="458"/>
      <c r="E72" s="458"/>
      <c r="F72" s="458"/>
      <c r="G72" s="458"/>
      <c r="H72" s="458"/>
      <c r="I72" s="458"/>
      <c r="J72" s="458"/>
      <c r="K72" s="458"/>
      <c r="L72" s="458"/>
      <c r="M72" s="458"/>
      <c r="N72" s="458"/>
      <c r="O72" s="458"/>
      <c r="P72" s="459"/>
      <c r="Q72" s="48"/>
      <c r="R72" s="48"/>
    </row>
    <row r="73" spans="2:18" s="1" customFormat="1" ht="21" customHeight="1">
      <c r="B73" s="49"/>
      <c r="C73" s="457"/>
      <c r="D73" s="458"/>
      <c r="E73" s="458"/>
      <c r="F73" s="458"/>
      <c r="G73" s="458"/>
      <c r="H73" s="458"/>
      <c r="I73" s="458"/>
      <c r="J73" s="458"/>
      <c r="K73" s="458"/>
      <c r="L73" s="458"/>
      <c r="M73" s="458"/>
      <c r="N73" s="458"/>
      <c r="O73" s="458"/>
      <c r="P73" s="459"/>
      <c r="Q73" s="48"/>
      <c r="R73" s="48"/>
    </row>
    <row r="74" spans="2:18" s="1" customFormat="1" ht="21" customHeight="1">
      <c r="B74" s="49"/>
      <c r="C74" s="457"/>
      <c r="D74" s="458"/>
      <c r="E74" s="458"/>
      <c r="F74" s="458"/>
      <c r="G74" s="458"/>
      <c r="H74" s="458"/>
      <c r="I74" s="458"/>
      <c r="J74" s="458"/>
      <c r="K74" s="458"/>
      <c r="L74" s="458"/>
      <c r="M74" s="458"/>
      <c r="N74" s="458"/>
      <c r="O74" s="458"/>
      <c r="P74" s="459"/>
      <c r="Q74" s="48"/>
      <c r="R74" s="48"/>
    </row>
    <row r="75" spans="2:18" s="1" customFormat="1" ht="21" customHeight="1">
      <c r="B75" s="49"/>
      <c r="C75" s="460"/>
      <c r="D75" s="461"/>
      <c r="E75" s="461"/>
      <c r="F75" s="461"/>
      <c r="G75" s="461"/>
      <c r="H75" s="461"/>
      <c r="I75" s="461"/>
      <c r="J75" s="461"/>
      <c r="K75" s="461"/>
      <c r="L75" s="461"/>
      <c r="M75" s="461"/>
      <c r="N75" s="461"/>
      <c r="O75" s="461"/>
      <c r="P75" s="462"/>
      <c r="Q75" s="48"/>
      <c r="R75" s="48"/>
    </row>
    <row r="76" spans="2:18" s="1" customFormat="1" ht="57.75" customHeight="1">
      <c r="B76" s="49"/>
      <c r="C76" s="112"/>
      <c r="D76" s="112"/>
      <c r="E76" s="112"/>
      <c r="F76" s="112"/>
      <c r="G76" s="112"/>
      <c r="H76" s="112"/>
      <c r="I76" s="112"/>
      <c r="J76" s="112"/>
      <c r="K76" s="112"/>
      <c r="L76" s="112"/>
      <c r="M76" s="112"/>
      <c r="N76" s="112"/>
      <c r="O76" s="112"/>
      <c r="P76" s="112"/>
      <c r="Q76" s="48"/>
      <c r="R76" s="48"/>
    </row>
    <row r="77" spans="2:18" s="1" customFormat="1" ht="114" customHeight="1">
      <c r="B77" s="49"/>
      <c r="C77" s="249" t="s">
        <v>299</v>
      </c>
      <c r="D77" s="249"/>
      <c r="E77" s="249"/>
      <c r="F77" s="249"/>
      <c r="G77" s="249"/>
      <c r="H77" s="249"/>
      <c r="I77" s="249"/>
      <c r="J77" s="249"/>
      <c r="K77" s="249"/>
      <c r="L77" s="249"/>
      <c r="M77" s="249"/>
      <c r="N77" s="249"/>
      <c r="O77" s="249"/>
      <c r="P77" s="249"/>
    </row>
    <row r="78" spans="2:18" s="1" customFormat="1" ht="21" customHeight="1">
      <c r="B78" s="49"/>
      <c r="C78" s="454"/>
      <c r="D78" s="455"/>
      <c r="E78" s="455"/>
      <c r="F78" s="455"/>
      <c r="G78" s="455"/>
      <c r="H78" s="455"/>
      <c r="I78" s="455"/>
      <c r="J78" s="455"/>
      <c r="K78" s="455"/>
      <c r="L78" s="455"/>
      <c r="M78" s="455"/>
      <c r="N78" s="455"/>
      <c r="O78" s="455"/>
      <c r="P78" s="456"/>
      <c r="Q78" s="48"/>
      <c r="R78" s="48"/>
    </row>
    <row r="79" spans="2:18" s="1" customFormat="1" ht="21" customHeight="1">
      <c r="B79" s="49"/>
      <c r="C79" s="457"/>
      <c r="D79" s="458"/>
      <c r="E79" s="458"/>
      <c r="F79" s="458"/>
      <c r="G79" s="458"/>
      <c r="H79" s="458"/>
      <c r="I79" s="458"/>
      <c r="J79" s="458"/>
      <c r="K79" s="458"/>
      <c r="L79" s="458"/>
      <c r="M79" s="458"/>
      <c r="N79" s="458"/>
      <c r="O79" s="458"/>
      <c r="P79" s="459"/>
      <c r="Q79" s="48"/>
      <c r="R79" s="48"/>
    </row>
    <row r="80" spans="2:18" s="1" customFormat="1" ht="21" customHeight="1">
      <c r="B80" s="49"/>
      <c r="C80" s="457"/>
      <c r="D80" s="458"/>
      <c r="E80" s="458"/>
      <c r="F80" s="458"/>
      <c r="G80" s="458"/>
      <c r="H80" s="458"/>
      <c r="I80" s="458"/>
      <c r="J80" s="458"/>
      <c r="K80" s="458"/>
      <c r="L80" s="458"/>
      <c r="M80" s="458"/>
      <c r="N80" s="458"/>
      <c r="O80" s="458"/>
      <c r="P80" s="459"/>
      <c r="Q80" s="48"/>
      <c r="R80" s="48"/>
    </row>
    <row r="81" spans="1:28" s="1" customFormat="1" ht="21" customHeight="1">
      <c r="B81" s="49"/>
      <c r="C81" s="457"/>
      <c r="D81" s="458"/>
      <c r="E81" s="458"/>
      <c r="F81" s="458"/>
      <c r="G81" s="458"/>
      <c r="H81" s="458"/>
      <c r="I81" s="458"/>
      <c r="J81" s="458"/>
      <c r="K81" s="458"/>
      <c r="L81" s="458"/>
      <c r="M81" s="458"/>
      <c r="N81" s="458"/>
      <c r="O81" s="458"/>
      <c r="P81" s="459"/>
      <c r="Q81" s="48"/>
      <c r="R81" s="48"/>
    </row>
    <row r="82" spans="1:28" s="1" customFormat="1" ht="21" customHeight="1">
      <c r="B82" s="49"/>
      <c r="C82" s="460"/>
      <c r="D82" s="461"/>
      <c r="E82" s="461"/>
      <c r="F82" s="461"/>
      <c r="G82" s="461"/>
      <c r="H82" s="461"/>
      <c r="I82" s="461"/>
      <c r="J82" s="461"/>
      <c r="K82" s="461"/>
      <c r="L82" s="461"/>
      <c r="M82" s="461"/>
      <c r="N82" s="461"/>
      <c r="O82" s="461"/>
      <c r="P82" s="462"/>
      <c r="Q82" s="48"/>
      <c r="R82" s="48"/>
    </row>
    <row r="83" spans="1:28" s="1" customFormat="1" ht="21" customHeight="1">
      <c r="B83" s="49"/>
      <c r="C83" s="216"/>
      <c r="D83" s="216"/>
      <c r="E83" s="216"/>
      <c r="F83" s="216"/>
      <c r="G83" s="216"/>
      <c r="H83" s="216"/>
      <c r="I83" s="216"/>
      <c r="J83" s="216"/>
      <c r="K83" s="216"/>
      <c r="L83" s="216"/>
      <c r="M83" s="216"/>
      <c r="N83" s="216"/>
      <c r="O83" s="216"/>
      <c r="P83" s="216"/>
      <c r="Q83" s="48"/>
      <c r="R83" s="48"/>
    </row>
    <row r="84" spans="1:28" s="1" customFormat="1">
      <c r="B84" s="50"/>
      <c r="C84" s="463" t="s">
        <v>300</v>
      </c>
      <c r="D84" s="463"/>
      <c r="E84" s="463"/>
      <c r="F84" s="463"/>
      <c r="G84" s="463"/>
      <c r="H84" s="463"/>
      <c r="I84" s="463"/>
      <c r="J84" s="463"/>
      <c r="K84" s="463"/>
      <c r="L84" s="463"/>
      <c r="M84" s="463"/>
      <c r="N84" s="463"/>
      <c r="O84" s="112"/>
      <c r="P84" s="112"/>
      <c r="Q84" s="2"/>
    </row>
    <row r="85" spans="1:28" s="209" customFormat="1" ht="128.25" customHeight="1">
      <c r="A85" s="208"/>
      <c r="B85" s="207"/>
      <c r="C85" s="238" t="s">
        <v>301</v>
      </c>
      <c r="D85" s="238"/>
      <c r="E85" s="238"/>
      <c r="F85" s="238"/>
      <c r="G85" s="238"/>
      <c r="H85" s="238"/>
      <c r="I85" s="238"/>
      <c r="J85" s="238"/>
      <c r="K85" s="238"/>
      <c r="L85" s="238"/>
      <c r="M85" s="238"/>
      <c r="N85" s="238"/>
      <c r="O85" s="238"/>
      <c r="P85" s="238"/>
      <c r="Q85" s="206"/>
    </row>
    <row r="86" spans="1:28" s="209" customFormat="1" ht="78.75" customHeight="1">
      <c r="A86" s="208"/>
      <c r="B86" s="207"/>
      <c r="C86" s="238" t="s">
        <v>302</v>
      </c>
      <c r="D86" s="238"/>
      <c r="E86" s="238"/>
      <c r="F86" s="238"/>
      <c r="G86" s="238"/>
      <c r="H86" s="238"/>
      <c r="I86" s="238"/>
      <c r="J86" s="238"/>
      <c r="K86" s="238"/>
      <c r="L86" s="238"/>
      <c r="M86" s="238"/>
      <c r="N86" s="238"/>
      <c r="O86" s="238"/>
      <c r="P86" s="238"/>
      <c r="Q86" s="206"/>
    </row>
    <row r="87" spans="1:28" s="209" customFormat="1" ht="273.75" customHeight="1">
      <c r="A87" s="208"/>
      <c r="B87" s="207"/>
      <c r="C87" s="238" t="s">
        <v>303</v>
      </c>
      <c r="D87" s="238"/>
      <c r="E87" s="238"/>
      <c r="F87" s="238"/>
      <c r="G87" s="238"/>
      <c r="H87" s="238"/>
      <c r="I87" s="238"/>
      <c r="J87" s="238"/>
      <c r="K87" s="238"/>
      <c r="L87" s="238"/>
      <c r="M87" s="238"/>
      <c r="N87" s="238"/>
      <c r="O87" s="238"/>
      <c r="P87" s="238"/>
      <c r="Q87" s="206"/>
    </row>
    <row r="88" spans="1:28" s="206" customFormat="1" ht="129" customHeight="1">
      <c r="B88" s="207"/>
      <c r="C88" s="238" t="s">
        <v>304</v>
      </c>
      <c r="D88" s="238"/>
      <c r="E88" s="238"/>
      <c r="F88" s="238"/>
      <c r="G88" s="238"/>
      <c r="H88" s="238"/>
      <c r="I88" s="238"/>
      <c r="J88" s="238"/>
      <c r="K88" s="238"/>
      <c r="L88" s="238"/>
      <c r="M88" s="238"/>
      <c r="N88" s="238"/>
      <c r="O88" s="238"/>
      <c r="P88" s="238"/>
      <c r="AB88" s="210"/>
    </row>
    <row r="89" spans="1:28" s="209" customFormat="1" ht="307.5" customHeight="1">
      <c r="A89" s="208"/>
      <c r="B89" s="207"/>
      <c r="C89" s="238" t="s">
        <v>305</v>
      </c>
      <c r="D89" s="238"/>
      <c r="E89" s="238"/>
      <c r="F89" s="238"/>
      <c r="G89" s="238"/>
      <c r="H89" s="238"/>
      <c r="I89" s="238"/>
      <c r="J89" s="238"/>
      <c r="K89" s="238"/>
      <c r="L89" s="238"/>
      <c r="M89" s="238"/>
      <c r="N89" s="238"/>
      <c r="O89" s="238"/>
      <c r="P89" s="238"/>
      <c r="Q89" s="206"/>
    </row>
    <row r="90" spans="1:28" s="206" customFormat="1" ht="155.25" customHeight="1">
      <c r="B90" s="211"/>
      <c r="C90" s="250" t="s">
        <v>306</v>
      </c>
      <c r="D90" s="250"/>
      <c r="E90" s="250"/>
      <c r="F90" s="250"/>
      <c r="G90" s="250"/>
      <c r="H90" s="250"/>
      <c r="I90" s="250"/>
      <c r="J90" s="250"/>
      <c r="K90" s="250"/>
      <c r="L90" s="250"/>
      <c r="M90" s="250"/>
      <c r="N90" s="250"/>
      <c r="O90" s="250"/>
      <c r="P90" s="250"/>
      <c r="Q90" s="209"/>
      <c r="AB90" s="210"/>
    </row>
    <row r="91" spans="1:28" s="206" customFormat="1" ht="261" customHeight="1">
      <c r="B91" s="207"/>
      <c r="C91" s="238" t="s">
        <v>307</v>
      </c>
      <c r="D91" s="238"/>
      <c r="E91" s="238"/>
      <c r="F91" s="238"/>
      <c r="G91" s="238"/>
      <c r="H91" s="238"/>
      <c r="I91" s="238"/>
      <c r="J91" s="238"/>
      <c r="K91" s="238"/>
      <c r="L91" s="238"/>
      <c r="M91" s="238"/>
      <c r="N91" s="238"/>
      <c r="O91" s="238"/>
      <c r="P91" s="238"/>
      <c r="AB91" s="210"/>
    </row>
    <row r="92" spans="1:28" s="209" customFormat="1" ht="72" customHeight="1">
      <c r="A92" s="208"/>
      <c r="B92" s="207"/>
      <c r="C92" s="238" t="s">
        <v>308</v>
      </c>
      <c r="D92" s="238"/>
      <c r="E92" s="238"/>
      <c r="F92" s="238"/>
      <c r="G92" s="238"/>
      <c r="H92" s="238"/>
      <c r="I92" s="238"/>
      <c r="J92" s="238"/>
      <c r="K92" s="238"/>
      <c r="L92" s="238"/>
      <c r="M92" s="238"/>
      <c r="N92" s="238"/>
      <c r="O92" s="238"/>
      <c r="P92" s="238"/>
      <c r="Q92" s="206"/>
    </row>
    <row r="93" spans="1:28" s="209" customFormat="1" ht="130.5" customHeight="1">
      <c r="A93" s="208"/>
      <c r="B93" s="207"/>
      <c r="C93" s="238" t="s">
        <v>309</v>
      </c>
      <c r="D93" s="238"/>
      <c r="E93" s="238"/>
      <c r="F93" s="238"/>
      <c r="G93" s="238"/>
      <c r="H93" s="238"/>
      <c r="I93" s="238"/>
      <c r="J93" s="238"/>
      <c r="K93" s="238"/>
      <c r="L93" s="238"/>
      <c r="M93" s="238"/>
      <c r="N93" s="238"/>
      <c r="O93" s="238"/>
      <c r="P93" s="238"/>
      <c r="Q93" s="206"/>
    </row>
    <row r="94" spans="1:28" s="209" customFormat="1" ht="154.5" customHeight="1">
      <c r="A94" s="208"/>
      <c r="B94" s="207"/>
      <c r="C94" s="250" t="s">
        <v>310</v>
      </c>
      <c r="D94" s="250"/>
      <c r="E94" s="250"/>
      <c r="F94" s="250"/>
      <c r="G94" s="250"/>
      <c r="H94" s="250"/>
      <c r="I94" s="250"/>
      <c r="J94" s="250"/>
      <c r="K94" s="250"/>
      <c r="L94" s="250"/>
      <c r="M94" s="250"/>
      <c r="N94" s="250"/>
      <c r="O94" s="250"/>
      <c r="P94" s="250"/>
      <c r="Q94" s="206"/>
    </row>
    <row r="95" spans="1:28" s="206" customFormat="1" ht="176.25" customHeight="1">
      <c r="B95" s="207"/>
      <c r="C95" s="250" t="s">
        <v>311</v>
      </c>
      <c r="D95" s="250"/>
      <c r="E95" s="250"/>
      <c r="F95" s="250"/>
      <c r="G95" s="250"/>
      <c r="H95" s="250"/>
      <c r="I95" s="250"/>
      <c r="J95" s="250"/>
      <c r="K95" s="250"/>
      <c r="L95" s="250"/>
      <c r="M95" s="250"/>
      <c r="N95" s="250"/>
      <c r="O95" s="250"/>
      <c r="P95" s="250"/>
      <c r="Q95" s="212"/>
    </row>
    <row r="96" spans="1:28" s="206" customFormat="1" ht="129" customHeight="1">
      <c r="B96" s="207"/>
      <c r="C96" s="336" t="s">
        <v>312</v>
      </c>
      <c r="D96" s="336"/>
      <c r="E96" s="336"/>
      <c r="F96" s="336"/>
      <c r="G96" s="336"/>
      <c r="H96" s="336"/>
      <c r="I96" s="336"/>
      <c r="J96" s="336"/>
      <c r="K96" s="336"/>
      <c r="L96" s="336"/>
      <c r="M96" s="336"/>
      <c r="N96" s="336"/>
      <c r="O96" s="336"/>
      <c r="P96" s="336"/>
      <c r="Q96" s="212"/>
    </row>
    <row r="97" spans="2:17" s="206" customFormat="1" ht="320.25" customHeight="1">
      <c r="B97" s="207"/>
      <c r="C97" s="250" t="s">
        <v>313</v>
      </c>
      <c r="D97" s="250"/>
      <c r="E97" s="250"/>
      <c r="F97" s="250"/>
      <c r="G97" s="250"/>
      <c r="H97" s="250"/>
      <c r="I97" s="250"/>
      <c r="J97" s="250"/>
      <c r="K97" s="250"/>
      <c r="L97" s="250"/>
      <c r="M97" s="250"/>
      <c r="N97" s="250"/>
      <c r="O97" s="250"/>
      <c r="P97" s="250"/>
      <c r="Q97" s="212"/>
    </row>
    <row r="98" spans="2:17" s="206" customFormat="1" ht="274.5" customHeight="1">
      <c r="B98" s="207"/>
      <c r="C98" s="250" t="s">
        <v>395</v>
      </c>
      <c r="D98" s="250"/>
      <c r="E98" s="250"/>
      <c r="F98" s="250"/>
      <c r="G98" s="250"/>
      <c r="H98" s="250"/>
      <c r="I98" s="250"/>
      <c r="J98" s="250"/>
      <c r="K98" s="250"/>
      <c r="L98" s="250"/>
      <c r="M98" s="250"/>
      <c r="N98" s="250"/>
      <c r="O98" s="250"/>
      <c r="P98" s="250"/>
      <c r="Q98" s="212"/>
    </row>
    <row r="99" spans="2:17" s="159" customFormat="1" ht="84.75" customHeight="1">
      <c r="B99" s="200"/>
      <c r="C99" s="303"/>
      <c r="D99" s="303"/>
      <c r="E99" s="303"/>
      <c r="F99" s="303"/>
      <c r="G99" s="303"/>
      <c r="H99" s="370" t="s">
        <v>315</v>
      </c>
      <c r="I99" s="370"/>
      <c r="J99" s="370"/>
      <c r="K99" s="370"/>
      <c r="L99" s="370"/>
      <c r="M99" s="370"/>
      <c r="N99" s="370"/>
      <c r="O99" s="370"/>
      <c r="P99" s="370"/>
    </row>
    <row r="100" spans="2:17" s="1" customFormat="1" ht="41.25" customHeight="1">
      <c r="B100" s="49"/>
      <c r="C100" s="252" t="s">
        <v>316</v>
      </c>
      <c r="D100" s="253"/>
      <c r="E100" s="253"/>
      <c r="F100" s="253"/>
      <c r="G100" s="225" t="str">
        <f>IF($K$5&lt;&gt;"",$K$5,"")</f>
        <v/>
      </c>
      <c r="H100" s="225"/>
      <c r="I100" s="225"/>
      <c r="J100" s="225"/>
      <c r="K100" s="225"/>
      <c r="L100" s="225"/>
      <c r="M100" s="225"/>
      <c r="N100" s="225"/>
      <c r="O100" s="225"/>
      <c r="P100" s="226"/>
      <c r="Q100" s="29"/>
    </row>
    <row r="101" spans="2:17" s="1" customFormat="1">
      <c r="B101" s="49"/>
      <c r="C101" s="49"/>
      <c r="D101" s="49"/>
      <c r="E101" s="49"/>
      <c r="F101" s="49"/>
      <c r="G101" s="49"/>
      <c r="H101" s="49"/>
      <c r="I101" s="49"/>
      <c r="J101" s="49"/>
      <c r="K101" s="49"/>
      <c r="L101" s="49"/>
      <c r="M101" s="49"/>
      <c r="N101" s="49"/>
      <c r="O101" s="49"/>
      <c r="P101" s="49"/>
    </row>
    <row r="102" spans="2:17" s="1" customFormat="1">
      <c r="B102" s="49"/>
      <c r="C102" s="251" t="s">
        <v>317</v>
      </c>
      <c r="D102" s="251"/>
      <c r="E102" s="251"/>
      <c r="F102" s="251"/>
      <c r="G102" s="251"/>
      <c r="H102" s="251"/>
      <c r="I102" s="251"/>
      <c r="J102" s="251"/>
      <c r="K102" s="251"/>
      <c r="L102" s="251"/>
      <c r="M102" s="251"/>
      <c r="N102" s="251"/>
      <c r="O102" s="251"/>
      <c r="P102" s="251"/>
    </row>
    <row r="103" spans="2:17" s="1" customFormat="1" ht="42" customHeight="1">
      <c r="B103" s="49"/>
      <c r="C103" s="228" t="s">
        <v>318</v>
      </c>
      <c r="D103" s="228"/>
      <c r="E103" s="228"/>
      <c r="F103" s="228"/>
      <c r="G103" s="239"/>
      <c r="H103" s="239"/>
      <c r="I103" s="239"/>
      <c r="J103" s="49"/>
      <c r="K103" s="49"/>
      <c r="L103" s="49"/>
      <c r="M103" s="49"/>
      <c r="N103" s="49"/>
      <c r="O103" s="49"/>
      <c r="P103" s="49"/>
    </row>
    <row r="104" spans="2:17" s="1" customFormat="1">
      <c r="B104" s="49"/>
      <c r="C104" s="49"/>
      <c r="D104" s="49"/>
      <c r="E104" s="49"/>
      <c r="F104" s="49"/>
      <c r="G104" s="49"/>
      <c r="H104" s="49"/>
      <c r="I104" s="49"/>
      <c r="J104" s="49"/>
      <c r="K104" s="49"/>
      <c r="L104" s="49"/>
      <c r="M104" s="49"/>
      <c r="N104" s="49"/>
      <c r="O104" s="49"/>
      <c r="P104" s="49"/>
    </row>
    <row r="105" spans="2:17" s="159" customFormat="1" ht="58.5" customHeight="1">
      <c r="B105" s="200"/>
      <c r="C105" s="494" t="s">
        <v>319</v>
      </c>
      <c r="D105" s="494"/>
      <c r="E105" s="494"/>
      <c r="F105" s="494"/>
      <c r="G105" s="201"/>
      <c r="H105" s="201"/>
      <c r="I105" s="202"/>
      <c r="J105" s="202"/>
      <c r="K105" s="202"/>
      <c r="L105" s="202"/>
      <c r="M105" s="202"/>
      <c r="N105" s="202"/>
      <c r="O105" s="202"/>
      <c r="P105" s="202"/>
    </row>
    <row r="106" spans="2:17" s="159" customFormat="1" ht="44.25" customHeight="1">
      <c r="B106" s="200"/>
      <c r="C106" s="365" t="s">
        <v>320</v>
      </c>
      <c r="D106" s="365"/>
      <c r="E106" s="365"/>
      <c r="F106" s="365"/>
      <c r="G106" s="201"/>
      <c r="H106" s="201"/>
      <c r="I106" s="202"/>
      <c r="J106" s="202"/>
      <c r="K106" s="202"/>
      <c r="L106" s="202"/>
      <c r="M106" s="202"/>
      <c r="N106" s="202"/>
      <c r="O106" s="202"/>
      <c r="P106" s="202"/>
    </row>
    <row r="107" spans="2:17" s="159" customFormat="1" ht="144" customHeight="1">
      <c r="B107" s="200"/>
      <c r="C107" s="200"/>
      <c r="D107" s="200"/>
      <c r="E107" s="200"/>
      <c r="F107" s="200"/>
      <c r="G107" s="200"/>
      <c r="H107" s="227" t="s">
        <v>321</v>
      </c>
      <c r="I107" s="227"/>
      <c r="J107" s="227"/>
      <c r="K107" s="227"/>
      <c r="L107" s="227"/>
      <c r="M107" s="203"/>
      <c r="N107" s="200"/>
      <c r="O107" s="200"/>
      <c r="P107" s="200"/>
    </row>
    <row r="108" spans="2:17">
      <c r="B108" s="5"/>
      <c r="Q108" s="5"/>
    </row>
  </sheetData>
  <sheetProtection algorithmName="SHA-512" hashValue="O5IlRMPGoQCNor0WgwnHoXwy4Mq9/6AsRw+4co0YgbGBh9Uw+5DlpkQ6CJwnp0JP42Qzdk496/hJFwQxZeYi7A==" saltValue="SbldJuc4DEoUrZeMc4/R3g==" spinCount="100000" sheet="1" objects="1" formatCells="0" formatColumns="0" formatRows="0" insertColumns="0" insertRows="0" insertHyperlinks="0" autoFilter="0"/>
  <autoFilter ref="L17:L44" xr:uid="{22B6F62F-12F8-4FF2-83B7-5629B401E90B}"/>
  <mergeCells count="160">
    <mergeCell ref="D29:E29"/>
    <mergeCell ref="D30:E30"/>
    <mergeCell ref="I60:J60"/>
    <mergeCell ref="G37:K37"/>
    <mergeCell ref="G57:H58"/>
    <mergeCell ref="I57:N57"/>
    <mergeCell ref="I58:J58"/>
    <mergeCell ref="I61:J61"/>
    <mergeCell ref="K61:L61"/>
    <mergeCell ref="M61:N61"/>
    <mergeCell ref="G31:K31"/>
    <mergeCell ref="C48:P48"/>
    <mergeCell ref="C49:E49"/>
    <mergeCell ref="F49:L49"/>
    <mergeCell ref="M49:P49"/>
    <mergeCell ref="G43:K43"/>
    <mergeCell ref="D44:E44"/>
    <mergeCell ref="G44:K44"/>
    <mergeCell ref="C47:P47"/>
    <mergeCell ref="D40:E40"/>
    <mergeCell ref="G40:K40"/>
    <mergeCell ref="D41:E41"/>
    <mergeCell ref="G41:K41"/>
    <mergeCell ref="D42:E42"/>
    <mergeCell ref="C78:P82"/>
    <mergeCell ref="C84:N84"/>
    <mergeCell ref="C85:P85"/>
    <mergeCell ref="C86:P86"/>
    <mergeCell ref="C87:P87"/>
    <mergeCell ref="C88:P88"/>
    <mergeCell ref="G59:G61"/>
    <mergeCell ref="I59:J59"/>
    <mergeCell ref="K59:L59"/>
    <mergeCell ref="M59:N59"/>
    <mergeCell ref="K60:L60"/>
    <mergeCell ref="M60:N60"/>
    <mergeCell ref="C63:P63"/>
    <mergeCell ref="C64:P68"/>
    <mergeCell ref="G21:K21"/>
    <mergeCell ref="D22:E22"/>
    <mergeCell ref="D18:E18"/>
    <mergeCell ref="C16:E17"/>
    <mergeCell ref="C3:F3"/>
    <mergeCell ref="G3:J3"/>
    <mergeCell ref="K3:M3"/>
    <mergeCell ref="N3:P3"/>
    <mergeCell ref="C5:J5"/>
    <mergeCell ref="O5:P5"/>
    <mergeCell ref="C7:P7"/>
    <mergeCell ref="K5:M5"/>
    <mergeCell ref="C12:P14"/>
    <mergeCell ref="C10:P10"/>
    <mergeCell ref="C8:P9"/>
    <mergeCell ref="G18:K18"/>
    <mergeCell ref="F16:K17"/>
    <mergeCell ref="L16:N16"/>
    <mergeCell ref="G22:K22"/>
    <mergeCell ref="O16:O17"/>
    <mergeCell ref="P16:P17"/>
    <mergeCell ref="A2:A3"/>
    <mergeCell ref="C2:F2"/>
    <mergeCell ref="G2:J2"/>
    <mergeCell ref="K2:M2"/>
    <mergeCell ref="N2:P2"/>
    <mergeCell ref="D36:E36"/>
    <mergeCell ref="D34:E34"/>
    <mergeCell ref="G34:K34"/>
    <mergeCell ref="D35:E35"/>
    <mergeCell ref="G35:K35"/>
    <mergeCell ref="D32:E32"/>
    <mergeCell ref="G32:K32"/>
    <mergeCell ref="D33:E33"/>
    <mergeCell ref="G33:K33"/>
    <mergeCell ref="G36:K36"/>
    <mergeCell ref="D27:E27"/>
    <mergeCell ref="D28:E28"/>
    <mergeCell ref="D25:E25"/>
    <mergeCell ref="D26:E26"/>
    <mergeCell ref="D31:E31"/>
    <mergeCell ref="G27:K27"/>
    <mergeCell ref="G28:K28"/>
    <mergeCell ref="G25:K25"/>
    <mergeCell ref="G26:K26"/>
    <mergeCell ref="AO8:AO9"/>
    <mergeCell ref="AP8:AP9"/>
    <mergeCell ref="AF8:AH8"/>
    <mergeCell ref="AI8:AI9"/>
    <mergeCell ref="AD8:AD9"/>
    <mergeCell ref="AJ8:AJ9"/>
    <mergeCell ref="AK8:AK9"/>
    <mergeCell ref="AL8:AL9"/>
    <mergeCell ref="AM8:AM9"/>
    <mergeCell ref="AN8:AN9"/>
    <mergeCell ref="G42:K42"/>
    <mergeCell ref="D43:E43"/>
    <mergeCell ref="C46:P46"/>
    <mergeCell ref="C50:E50"/>
    <mergeCell ref="F50:L50"/>
    <mergeCell ref="D20:E20"/>
    <mergeCell ref="G20:K20"/>
    <mergeCell ref="AB16:AB17"/>
    <mergeCell ref="D19:E19"/>
    <mergeCell ref="G19:K19"/>
    <mergeCell ref="D39:E39"/>
    <mergeCell ref="G39:K39"/>
    <mergeCell ref="AA16:AA17"/>
    <mergeCell ref="S16:S17"/>
    <mergeCell ref="T16:T17"/>
    <mergeCell ref="U16:U17"/>
    <mergeCell ref="V16:V17"/>
    <mergeCell ref="W16:W17"/>
    <mergeCell ref="X16:X17"/>
    <mergeCell ref="Y16:Y17"/>
    <mergeCell ref="Z16:Z17"/>
    <mergeCell ref="D37:E37"/>
    <mergeCell ref="D38:E38"/>
    <mergeCell ref="G38:K38"/>
    <mergeCell ref="G29:K29"/>
    <mergeCell ref="G30:K30"/>
    <mergeCell ref="D23:E23"/>
    <mergeCell ref="G23:K23"/>
    <mergeCell ref="D24:E24"/>
    <mergeCell ref="G24:K24"/>
    <mergeCell ref="D21:E21"/>
    <mergeCell ref="C89:P89"/>
    <mergeCell ref="C90:P90"/>
    <mergeCell ref="M50:P50"/>
    <mergeCell ref="C51:E51"/>
    <mergeCell ref="F51:L51"/>
    <mergeCell ref="M51:P51"/>
    <mergeCell ref="C70:P70"/>
    <mergeCell ref="C71:P75"/>
    <mergeCell ref="C77:P77"/>
    <mergeCell ref="K58:L58"/>
    <mergeCell ref="M58:N58"/>
    <mergeCell ref="C52:E52"/>
    <mergeCell ref="F52:L52"/>
    <mergeCell ref="M52:P52"/>
    <mergeCell ref="C53:P53"/>
    <mergeCell ref="C54:P54"/>
    <mergeCell ref="G62:M62"/>
    <mergeCell ref="C91:P91"/>
    <mergeCell ref="C92:P92"/>
    <mergeCell ref="C93:P93"/>
    <mergeCell ref="C94:P94"/>
    <mergeCell ref="C95:P95"/>
    <mergeCell ref="C97:P97"/>
    <mergeCell ref="C98:P98"/>
    <mergeCell ref="C96:P96"/>
    <mergeCell ref="H107:L107"/>
    <mergeCell ref="C105:F105"/>
    <mergeCell ref="C100:F100"/>
    <mergeCell ref="G100:P100"/>
    <mergeCell ref="C102:P102"/>
    <mergeCell ref="C103:F103"/>
    <mergeCell ref="G103:I103"/>
    <mergeCell ref="C106:F106"/>
    <mergeCell ref="C99:G99"/>
    <mergeCell ref="H99:K99"/>
    <mergeCell ref="L99:P99"/>
  </mergeCells>
  <conditionalFormatting sqref="A90:A91">
    <cfRule type="cellIs" dxfId="44" priority="1" operator="equal">
      <formula>"Obs"</formula>
    </cfRule>
  </conditionalFormatting>
  <conditionalFormatting sqref="I59:I61">
    <cfRule type="cellIs" dxfId="43" priority="9" operator="equal">
      <formula>" "</formula>
    </cfRule>
  </conditionalFormatting>
  <conditionalFormatting sqref="K59:K61 M59:M61">
    <cfRule type="cellIs" dxfId="42" priority="8" operator="equal">
      <formula>" "</formula>
    </cfRule>
  </conditionalFormatting>
  <dataValidations disablePrompts="1" count="7">
    <dataValidation type="date" allowBlank="1" showInputMessage="1" showErrorMessage="1" error="Insira uma data válida." sqref="O5:P5" xr:uid="{BA6CE747-3F05-4238-8014-05F94D0C74C4}">
      <formula1>36526</formula1>
      <formula2>54789</formula2>
    </dataValidation>
    <dataValidation type="decimal" allowBlank="1" showInputMessage="1" showErrorMessage="1" error="Apenas número." sqref="AE3" xr:uid="{C6A10E08-747C-4FF3-B101-F5904390781E}">
      <formula1>0</formula1>
      <formula2>1000000000</formula2>
    </dataValidation>
    <dataValidation type="list" allowBlank="1" showInputMessage="1" showErrorMessage="1" error="Selecionar um órgão ou uma entidade da lista." sqref="G103:I103" xr:uid="{D892296C-E5FC-401A-ADFD-317DB94C52E0}">
      <formula1>"CGM,SEPLAG,SEMUG,SMA,SECONSER,SMCTI,SMDC,SME,SMF,SMHRF,SECLIMA,SMU,SAE,SMDCG,SMARHS,SEMPAS,PGM,SMASES,SMC,SMAC,SMEL,SEOP,SMO,NITPREV,EMUSA,FeSaúde,FAN,FMS,NELTUR,NITTRANS,CLIN,FME,SEXEC"</formula1>
    </dataValidation>
    <dataValidation type="list" allowBlank="1" showInputMessage="1" showErrorMessage="1" sqref="L38:L44 M18:N44" xr:uid="{14A8A3DB-07EA-4D87-8A0F-405894FE2583}">
      <formula1>"X,x"</formula1>
    </dataValidation>
    <dataValidation type="list" allowBlank="1" showInputMessage="1" showErrorMessage="1" sqref="L18:L37" xr:uid="{39A7C590-F462-427A-8267-DC3691870994}">
      <formula1>"ocultar"</formula1>
    </dataValidation>
    <dataValidation type="list" allowBlank="1" showInputMessage="1" showErrorMessage="1" error="Opções possíveis: &quot;Despacho&quot; e &quot;Retorno&quot;." sqref="AD3" xr:uid="{596846F7-2955-4B67-ADE7-9F0444EFC7EF}">
      <formula1>"Sim"</formula1>
    </dataValidation>
    <dataValidation type="list" allowBlank="1" showInputMessage="1" showErrorMessage="1" error="Selecionar o órgão/entidade da lista. Se estiver faltando, solicitar acréscimo na lista." sqref="G103:I103" xr:uid="{A20D28DA-B7A4-44CA-94B2-1E0331F7F84D}">
      <formula1>"CGM,SEPLAG,SEMUG,SMA,SECONSER,SMCTI,SMDC,SME,SMF,SMHRF,SECLIMA,SMU,SAE,SMDCG,SMARHS,SEMPAS,PGM,SMASES,SMC,SMAC,SMEL,SEOP,SMO,NITPREV,EMUSA,FeSaúde,FAN,FMS,NELTUR,NITTRANS,CLIN,FME,SEXEC"</formula1>
    </dataValidation>
  </dataValidations>
  <pageMargins left="0.31496062992125984" right="0.31496062992125984" top="0.35433070866141736" bottom="0.35433070866141736" header="0.31496062992125984" footer="0.31496062992125984"/>
  <pageSetup paperSize="9" scale="58" fitToHeight="0" orientation="portrait" r:id="rId1"/>
  <rowBreaks count="1" manualBreakCount="1">
    <brk id="44"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124"/>
  <sheetViews>
    <sheetView showGridLines="0" zoomScale="60" zoomScaleNormal="60" zoomScaleSheetLayoutView="40" workbookViewId="0"/>
  </sheetViews>
  <sheetFormatPr defaultColWidth="9.140625" defaultRowHeight="23.25"/>
  <cols>
    <col min="1" max="1" width="11" style="4" customWidth="1"/>
    <col min="2" max="2" width="7.28515625" style="4" customWidth="1"/>
    <col min="3" max="3" width="6.42578125" style="83" customWidth="1"/>
    <col min="4" max="4" width="8.85546875" style="83" customWidth="1"/>
    <col min="5" max="5" width="6.42578125" style="83" customWidth="1"/>
    <col min="6" max="6" width="13.85546875" style="83" customWidth="1"/>
    <col min="7" max="11" width="12.7109375" style="83" customWidth="1"/>
    <col min="12" max="12" width="10.28515625" style="83" customWidth="1"/>
    <col min="13" max="13" width="12.7109375" style="83" customWidth="1"/>
    <col min="14" max="14" width="10" style="83" customWidth="1"/>
    <col min="15" max="15" width="12.7109375" style="83" customWidth="1"/>
    <col min="16" max="16" width="10.7109375" style="83" customWidth="1"/>
    <col min="17" max="17" width="5" style="4" customWidth="1"/>
    <col min="18" max="18" width="9.140625" style="4" hidden="1" customWidth="1"/>
    <col min="19" max="27" width="3.5703125" style="4" hidden="1" customWidth="1"/>
    <col min="28" max="28" width="13.28515625" style="4" hidden="1" customWidth="1"/>
    <col min="29" max="29" width="9.140625" style="4" customWidth="1"/>
    <col min="30" max="30" width="26.28515625" style="4" customWidth="1"/>
    <col min="31" max="31" width="31" style="4" customWidth="1"/>
    <col min="32" max="32" width="22" style="4" customWidth="1"/>
    <col min="33" max="33" width="14.28515625" style="4" customWidth="1"/>
    <col min="34" max="16384" width="9.140625" style="4"/>
  </cols>
  <sheetData>
    <row r="1" spans="1:42" ht="83.25" customHeight="1" thickBot="1">
      <c r="AD1" s="193" t="s">
        <v>0</v>
      </c>
      <c r="AE1" s="182"/>
      <c r="AH1" s="34"/>
      <c r="AI1" s="34"/>
    </row>
    <row r="2" spans="1:42" s="18" customFormat="1" ht="1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9.5" customHeight="1">
      <c r="B5" s="20"/>
      <c r="C5" s="395" t="s">
        <v>9</v>
      </c>
      <c r="D5" s="395"/>
      <c r="E5" s="395"/>
      <c r="F5" s="395"/>
      <c r="G5" s="395"/>
      <c r="H5" s="395"/>
      <c r="I5" s="395"/>
      <c r="J5" s="395"/>
      <c r="K5" s="321"/>
      <c r="L5" s="321"/>
      <c r="M5" s="321"/>
      <c r="N5" s="130" t="s">
        <v>10</v>
      </c>
      <c r="O5" s="317"/>
      <c r="P5" s="318"/>
      <c r="Q5" s="20"/>
      <c r="AD5" s="13"/>
      <c r="AE5" s="13"/>
      <c r="AF5" s="13"/>
      <c r="AG5" s="13"/>
      <c r="AH5" s="13"/>
      <c r="AI5" s="13"/>
      <c r="AJ5" s="13"/>
      <c r="AK5" s="13"/>
      <c r="AL5" s="13"/>
      <c r="AM5" s="13"/>
      <c r="AN5" s="13"/>
      <c r="AO5" s="13"/>
      <c r="AP5" s="13"/>
    </row>
    <row r="6" spans="1:42" s="5" customFormat="1" ht="10.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4.75" customHeight="1" thickBot="1">
      <c r="B7" s="21"/>
      <c r="C7" s="328" t="s">
        <v>11</v>
      </c>
      <c r="D7" s="329"/>
      <c r="E7" s="329"/>
      <c r="F7" s="329"/>
      <c r="G7" s="329"/>
      <c r="H7" s="329"/>
      <c r="I7" s="329"/>
      <c r="J7" s="329"/>
      <c r="K7" s="329"/>
      <c r="L7" s="329"/>
      <c r="M7" s="329"/>
      <c r="N7" s="329"/>
      <c r="O7" s="329"/>
      <c r="P7" s="330"/>
      <c r="Q7" s="21"/>
      <c r="R7" s="21"/>
      <c r="AD7" s="3"/>
      <c r="AE7" s="3"/>
      <c r="AF7" s="2" t="s">
        <v>12</v>
      </c>
      <c r="AG7" s="2"/>
      <c r="AH7" s="2"/>
      <c r="AI7" s="3"/>
      <c r="AJ7" s="3"/>
      <c r="AK7" s="3"/>
      <c r="AL7" s="3"/>
      <c r="AM7" s="3"/>
      <c r="AN7" s="3"/>
      <c r="AO7" s="3"/>
      <c r="AP7" s="3"/>
    </row>
    <row r="8" spans="1:42" s="5" customFormat="1" ht="84" customHeight="1">
      <c r="B8" s="21"/>
      <c r="C8" s="311"/>
      <c r="D8" s="312"/>
      <c r="E8" s="312"/>
      <c r="F8" s="312"/>
      <c r="G8" s="312"/>
      <c r="H8" s="312"/>
      <c r="I8" s="312"/>
      <c r="J8" s="312"/>
      <c r="K8" s="312"/>
      <c r="L8" s="312"/>
      <c r="M8" s="312"/>
      <c r="N8" s="312"/>
      <c r="O8" s="312"/>
      <c r="P8" s="313"/>
      <c r="Q8" s="21"/>
      <c r="R8" s="21"/>
      <c r="AD8" s="386" t="s">
        <v>2</v>
      </c>
      <c r="AE8" s="3"/>
      <c r="AF8" s="385" t="s">
        <v>13</v>
      </c>
      <c r="AG8" s="381"/>
      <c r="AH8" s="381"/>
      <c r="AI8" s="381" t="s">
        <v>14</v>
      </c>
      <c r="AJ8" s="388" t="s">
        <v>7</v>
      </c>
      <c r="AK8" s="388" t="s">
        <v>15</v>
      </c>
      <c r="AL8" s="388" t="s">
        <v>16</v>
      </c>
      <c r="AM8" s="381" t="s">
        <v>17</v>
      </c>
      <c r="AN8" s="381" t="s">
        <v>18</v>
      </c>
      <c r="AO8" s="381" t="s">
        <v>19</v>
      </c>
      <c r="AP8" s="383" t="s">
        <v>8</v>
      </c>
    </row>
    <row r="9" spans="1:42" s="5" customFormat="1" ht="84" customHeight="1" thickBot="1">
      <c r="B9" s="21"/>
      <c r="C9" s="314"/>
      <c r="D9" s="315"/>
      <c r="E9" s="315"/>
      <c r="F9" s="315"/>
      <c r="G9" s="315"/>
      <c r="H9" s="315"/>
      <c r="I9" s="315"/>
      <c r="J9" s="315"/>
      <c r="K9" s="315"/>
      <c r="L9" s="315"/>
      <c r="M9" s="315"/>
      <c r="N9" s="315"/>
      <c r="O9" s="315"/>
      <c r="P9" s="316"/>
      <c r="Q9" s="21"/>
      <c r="R9" s="21"/>
      <c r="AD9" s="387"/>
      <c r="AE9" s="3"/>
      <c r="AF9" s="147" t="s">
        <v>20</v>
      </c>
      <c r="AG9" s="158" t="s">
        <v>21</v>
      </c>
      <c r="AH9" s="158" t="s">
        <v>22</v>
      </c>
      <c r="AI9" s="382"/>
      <c r="AJ9" s="389"/>
      <c r="AK9" s="389"/>
      <c r="AL9" s="389"/>
      <c r="AM9" s="382"/>
      <c r="AN9" s="382"/>
      <c r="AO9" s="382"/>
      <c r="AP9" s="384"/>
    </row>
    <row r="10" spans="1:42" s="5" customFormat="1" ht="48.75" customHeight="1">
      <c r="B10" s="21"/>
      <c r="C10" s="292" t="s">
        <v>24</v>
      </c>
      <c r="D10" s="292"/>
      <c r="E10" s="292"/>
      <c r="F10" s="292"/>
      <c r="G10" s="292"/>
      <c r="H10" s="292"/>
      <c r="I10" s="292"/>
      <c r="J10" s="292"/>
      <c r="K10" s="292"/>
      <c r="L10" s="292"/>
      <c r="M10" s="292"/>
      <c r="N10" s="292"/>
      <c r="O10" s="292"/>
      <c r="P10" s="292"/>
      <c r="Q10" s="21"/>
      <c r="R10" s="21"/>
      <c r="AD10" s="151" t="str">
        <f>IF(C3="","",C3)</f>
        <v/>
      </c>
      <c r="AE10" s="3"/>
      <c r="AF10" s="151" t="str">
        <f>IF(K5="","",K5)</f>
        <v/>
      </c>
      <c r="AG10" s="151" t="str">
        <f>IF(O5="","",YEAR(O5))</f>
        <v/>
      </c>
      <c r="AH10" s="151" t="str">
        <f>IF(AD3="Sim","NT de Retorno","")</f>
        <v/>
      </c>
      <c r="AI10" s="151" t="str">
        <f>IF(G120="","",G120)</f>
        <v/>
      </c>
      <c r="AJ10" s="152" t="str">
        <f>IF(AE3="","",AE3)</f>
        <v/>
      </c>
      <c r="AK10" s="152"/>
      <c r="AL10" s="152"/>
      <c r="AM10" s="152" t="str">
        <f>_xlfn.CONCAT(AB18:AB62)</f>
        <v/>
      </c>
      <c r="AN10" s="153" t="str">
        <f>IF(C8="","",C8)</f>
        <v/>
      </c>
      <c r="AO10" s="151" t="s">
        <v>536</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3"/>
    </row>
    <row r="12" spans="1:42" s="5" customFormat="1" ht="16.5" customHeight="1" thickTop="1">
      <c r="A12" s="18"/>
      <c r="B12" s="21"/>
      <c r="C12" s="438" t="s">
        <v>537</v>
      </c>
      <c r="D12" s="438"/>
      <c r="E12" s="438"/>
      <c r="F12" s="438"/>
      <c r="G12" s="438"/>
      <c r="H12" s="438"/>
      <c r="I12" s="438"/>
      <c r="J12" s="438"/>
      <c r="K12" s="438"/>
      <c r="L12" s="438"/>
      <c r="M12" s="438"/>
      <c r="N12" s="438"/>
      <c r="O12" s="438"/>
      <c r="P12" s="438"/>
      <c r="Q12" s="21"/>
      <c r="AE12" s="3"/>
    </row>
    <row r="13" spans="1:42" s="5" customFormat="1" ht="16.5" customHeight="1">
      <c r="A13" s="18"/>
      <c r="B13" s="21"/>
      <c r="C13" s="439"/>
      <c r="D13" s="439"/>
      <c r="E13" s="439"/>
      <c r="F13" s="439"/>
      <c r="G13" s="439"/>
      <c r="H13" s="439"/>
      <c r="I13" s="439"/>
      <c r="J13" s="439"/>
      <c r="K13" s="439"/>
      <c r="L13" s="439"/>
      <c r="M13" s="439"/>
      <c r="N13" s="439"/>
      <c r="O13" s="439"/>
      <c r="P13" s="439"/>
      <c r="Q13" s="21"/>
    </row>
    <row r="14" spans="1:42" ht="16.5" customHeight="1">
      <c r="C14" s="439"/>
      <c r="D14" s="439"/>
      <c r="E14" s="439"/>
      <c r="F14" s="439"/>
      <c r="G14" s="439"/>
      <c r="H14" s="439"/>
      <c r="I14" s="439"/>
      <c r="J14" s="439"/>
      <c r="K14" s="439"/>
      <c r="L14" s="439"/>
      <c r="M14" s="439"/>
      <c r="N14" s="439"/>
      <c r="O14" s="439"/>
      <c r="P14" s="439"/>
    </row>
    <row r="15" spans="1:42" ht="6" customHeight="1" thickBot="1">
      <c r="C15" s="99"/>
      <c r="D15" s="99"/>
      <c r="E15" s="99"/>
      <c r="F15" s="99"/>
      <c r="G15" s="99"/>
      <c r="H15" s="99"/>
      <c r="I15" s="99"/>
      <c r="J15" s="99"/>
      <c r="K15" s="99"/>
      <c r="L15" s="99"/>
      <c r="M15" s="99"/>
      <c r="N15" s="99"/>
      <c r="O15" s="100"/>
      <c r="P15" s="100"/>
    </row>
    <row r="16" spans="1:42" ht="20.25" customHeight="1">
      <c r="C16" s="442" t="s">
        <v>26</v>
      </c>
      <c r="D16" s="443"/>
      <c r="E16" s="444"/>
      <c r="F16" s="445" t="s">
        <v>324</v>
      </c>
      <c r="G16" s="446"/>
      <c r="H16" s="446"/>
      <c r="I16" s="446"/>
      <c r="J16" s="446"/>
      <c r="K16" s="447"/>
      <c r="L16" s="448" t="s">
        <v>28</v>
      </c>
      <c r="M16" s="449"/>
      <c r="N16" s="450"/>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3:28" ht="38.25"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3:28" ht="85.5" customHeight="1">
      <c r="C18" s="36">
        <v>12</v>
      </c>
      <c r="D18" s="390" t="s">
        <v>45</v>
      </c>
      <c r="E18" s="391"/>
      <c r="F18" s="36" t="s">
        <v>538</v>
      </c>
      <c r="G18" s="392" t="s">
        <v>47</v>
      </c>
      <c r="H18" s="393"/>
      <c r="I18" s="393"/>
      <c r="J18" s="393"/>
      <c r="K18" s="394"/>
      <c r="L18" s="77"/>
      <c r="M18" s="77"/>
      <c r="N18" s="77"/>
      <c r="O18" s="78">
        <v>3</v>
      </c>
      <c r="P18" s="78">
        <v>2</v>
      </c>
      <c r="S18" s="4">
        <f>IF(AND(OR($M18="x",$N18="x"),$O18=1,$P18=3),1,0)</f>
        <v>0</v>
      </c>
      <c r="T18" s="4">
        <f t="shared" ref="T18:T62" si="0">IF(AND(OR($M18="x",$N18="x"),$O18=2,$P18=3),1,0)</f>
        <v>0</v>
      </c>
      <c r="U18" s="4">
        <f t="shared" ref="U18:U62" si="1">IF(AND(OR($M18="x",$N18="x"),$O18=3,$P18=3),1,0)</f>
        <v>0</v>
      </c>
      <c r="V18" s="4">
        <f t="shared" ref="V18:V62" si="2">IF(AND(OR($M18="x",$N18="x"),$O18=1,$P18=2),1,0)</f>
        <v>0</v>
      </c>
      <c r="W18" s="4">
        <f t="shared" ref="W18:W62" si="3">IF(AND(OR($M18="x",$N18="x"),$O18=2,$P18=2),1,0)</f>
        <v>0</v>
      </c>
      <c r="X18" s="4">
        <f t="shared" ref="X18:X62" si="4">IF(AND(OR($M18="x",$N18="x"),$O18=3,$P18=2),1,0)</f>
        <v>0</v>
      </c>
      <c r="Y18" s="4">
        <f t="shared" ref="Y18:Y62" si="5">IF(AND(OR($M18="x",$N18="x"),$O18=1,$P18=1),1,0)</f>
        <v>0</v>
      </c>
      <c r="Z18" s="4">
        <f t="shared" ref="Z18:Z62" si="6">IF(AND(OR($M18="x",$N18="x"),$O18=2,$P18=1),1,0)</f>
        <v>0</v>
      </c>
      <c r="AA18" s="4">
        <f t="shared" ref="AA18:AA62" si="7">IF(AND(OR($M18="x",$N18="x"),$O18=3,$P18=1),1,0)</f>
        <v>0</v>
      </c>
      <c r="AB18" s="1" t="str">
        <f>IF(OR(M18="X",N18="X"),_xlfn.CONCAT(F18,";"),"")</f>
        <v/>
      </c>
    </row>
    <row r="19" spans="3:28" ht="99.75" customHeight="1">
      <c r="C19" s="36">
        <v>12</v>
      </c>
      <c r="D19" s="390" t="s">
        <v>45</v>
      </c>
      <c r="E19" s="391"/>
      <c r="F19" s="36" t="s">
        <v>539</v>
      </c>
      <c r="G19" s="392" t="s">
        <v>49</v>
      </c>
      <c r="H19" s="393"/>
      <c r="I19" s="393"/>
      <c r="J19" s="393"/>
      <c r="K19" s="394"/>
      <c r="L19" s="77"/>
      <c r="M19" s="77"/>
      <c r="N19" s="77"/>
      <c r="O19" s="78">
        <v>3</v>
      </c>
      <c r="P19" s="78">
        <v>2</v>
      </c>
      <c r="S19" s="4">
        <f t="shared" ref="S19:S62" si="8">IF(AND(OR($M19="x",$N19="x"),$O19=1,$P19=3),1,0)</f>
        <v>0</v>
      </c>
      <c r="T19" s="4">
        <f t="shared" si="0"/>
        <v>0</v>
      </c>
      <c r="U19" s="4">
        <f t="shared" si="1"/>
        <v>0</v>
      </c>
      <c r="V19" s="4">
        <f t="shared" si="2"/>
        <v>0</v>
      </c>
      <c r="W19" s="4">
        <f t="shared" si="3"/>
        <v>0</v>
      </c>
      <c r="X19" s="4">
        <f t="shared" si="4"/>
        <v>0</v>
      </c>
      <c r="Y19" s="4">
        <f t="shared" si="5"/>
        <v>0</v>
      </c>
      <c r="Z19" s="4">
        <f t="shared" si="6"/>
        <v>0</v>
      </c>
      <c r="AA19" s="4">
        <f t="shared" si="7"/>
        <v>0</v>
      </c>
      <c r="AB19" s="1" t="str">
        <f t="shared" ref="AB19:AB62" si="9">IF(OR(M19="X",N19="X"),_xlfn.CONCAT(F19,";"),"")</f>
        <v/>
      </c>
    </row>
    <row r="20" spans="3:28" ht="78" customHeight="1">
      <c r="C20" s="36">
        <v>12</v>
      </c>
      <c r="D20" s="390" t="s">
        <v>45</v>
      </c>
      <c r="E20" s="391"/>
      <c r="F20" s="36" t="s">
        <v>540</v>
      </c>
      <c r="G20" s="392" t="s">
        <v>328</v>
      </c>
      <c r="H20" s="393"/>
      <c r="I20" s="393"/>
      <c r="J20" s="393"/>
      <c r="K20" s="394"/>
      <c r="L20" s="77"/>
      <c r="M20" s="77"/>
      <c r="N20" s="77"/>
      <c r="O20" s="78">
        <v>3</v>
      </c>
      <c r="P20" s="78">
        <v>2</v>
      </c>
      <c r="S20" s="4">
        <f>IF(AND(OR($M20="x",$N20="x"),$O20=1,$P20=3),1,0)</f>
        <v>0</v>
      </c>
      <c r="T20" s="4">
        <f t="shared" si="0"/>
        <v>0</v>
      </c>
      <c r="U20" s="4">
        <f t="shared" si="1"/>
        <v>0</v>
      </c>
      <c r="V20" s="4">
        <f t="shared" si="2"/>
        <v>0</v>
      </c>
      <c r="W20" s="4">
        <f t="shared" si="3"/>
        <v>0</v>
      </c>
      <c r="X20" s="4">
        <f t="shared" si="4"/>
        <v>0</v>
      </c>
      <c r="Y20" s="4">
        <f t="shared" si="5"/>
        <v>0</v>
      </c>
      <c r="Z20" s="4">
        <f t="shared" si="6"/>
        <v>0</v>
      </c>
      <c r="AA20" s="4">
        <f t="shared" si="7"/>
        <v>0</v>
      </c>
      <c r="AB20" s="1" t="str">
        <f t="shared" si="9"/>
        <v/>
      </c>
    </row>
    <row r="21" spans="3:28" ht="253.5" customHeight="1">
      <c r="C21" s="36">
        <v>12</v>
      </c>
      <c r="D21" s="390" t="s">
        <v>45</v>
      </c>
      <c r="E21" s="391"/>
      <c r="F21" s="36" t="s">
        <v>541</v>
      </c>
      <c r="G21" s="392" t="s">
        <v>542</v>
      </c>
      <c r="H21" s="393"/>
      <c r="I21" s="393"/>
      <c r="J21" s="393"/>
      <c r="K21" s="394"/>
      <c r="L21" s="77"/>
      <c r="M21" s="77"/>
      <c r="N21" s="77"/>
      <c r="O21" s="78">
        <v>3</v>
      </c>
      <c r="P21" s="78">
        <v>2</v>
      </c>
      <c r="S21" s="4">
        <f t="shared" si="8"/>
        <v>0</v>
      </c>
      <c r="T21" s="4">
        <f t="shared" si="0"/>
        <v>0</v>
      </c>
      <c r="U21" s="4">
        <f t="shared" si="1"/>
        <v>0</v>
      </c>
      <c r="V21" s="4">
        <f t="shared" si="2"/>
        <v>0</v>
      </c>
      <c r="W21" s="4">
        <f t="shared" si="3"/>
        <v>0</v>
      </c>
      <c r="X21" s="4">
        <f t="shared" si="4"/>
        <v>0</v>
      </c>
      <c r="Y21" s="4">
        <f t="shared" si="5"/>
        <v>0</v>
      </c>
      <c r="Z21" s="4">
        <f t="shared" si="6"/>
        <v>0</v>
      </c>
      <c r="AA21" s="4">
        <f t="shared" si="7"/>
        <v>0</v>
      </c>
      <c r="AB21" s="1" t="str">
        <f t="shared" si="9"/>
        <v/>
      </c>
    </row>
    <row r="22" spans="3:28" ht="124.5" customHeight="1">
      <c r="C22" s="36">
        <v>12</v>
      </c>
      <c r="D22" s="390" t="s">
        <v>45</v>
      </c>
      <c r="E22" s="391"/>
      <c r="F22" s="36" t="s">
        <v>543</v>
      </c>
      <c r="G22" s="392" t="s">
        <v>544</v>
      </c>
      <c r="H22" s="393"/>
      <c r="I22" s="393"/>
      <c r="J22" s="393"/>
      <c r="K22" s="394"/>
      <c r="L22" s="77"/>
      <c r="M22" s="77"/>
      <c r="N22" s="77"/>
      <c r="O22" s="78">
        <v>3</v>
      </c>
      <c r="P22" s="78">
        <v>2</v>
      </c>
      <c r="S22" s="4">
        <f t="shared" si="8"/>
        <v>0</v>
      </c>
      <c r="T22" s="4">
        <f t="shared" si="0"/>
        <v>0</v>
      </c>
      <c r="U22" s="4">
        <f t="shared" si="1"/>
        <v>0</v>
      </c>
      <c r="V22" s="4">
        <f t="shared" si="2"/>
        <v>0</v>
      </c>
      <c r="W22" s="4">
        <f t="shared" si="3"/>
        <v>0</v>
      </c>
      <c r="X22" s="4">
        <f t="shared" si="4"/>
        <v>0</v>
      </c>
      <c r="Y22" s="4">
        <f t="shared" si="5"/>
        <v>0</v>
      </c>
      <c r="Z22" s="4">
        <f t="shared" si="6"/>
        <v>0</v>
      </c>
      <c r="AA22" s="4">
        <f t="shared" si="7"/>
        <v>0</v>
      </c>
      <c r="AB22" s="1" t="str">
        <f t="shared" si="9"/>
        <v/>
      </c>
    </row>
    <row r="23" spans="3:28" ht="90" customHeight="1">
      <c r="C23" s="36">
        <v>12</v>
      </c>
      <c r="D23" s="390" t="s">
        <v>45</v>
      </c>
      <c r="E23" s="391"/>
      <c r="F23" s="36" t="s">
        <v>545</v>
      </c>
      <c r="G23" s="392" t="s">
        <v>546</v>
      </c>
      <c r="H23" s="393"/>
      <c r="I23" s="393"/>
      <c r="J23" s="393"/>
      <c r="K23" s="394"/>
      <c r="L23" s="77"/>
      <c r="M23" s="77"/>
      <c r="N23" s="77"/>
      <c r="O23" s="78">
        <v>3</v>
      </c>
      <c r="P23" s="78">
        <v>3</v>
      </c>
      <c r="S23" s="4">
        <f>IF(AND(OR($M23="x",$N23="x"),$O23=1,$P23=3),1,0)</f>
        <v>0</v>
      </c>
      <c r="T23" s="4">
        <f t="shared" si="0"/>
        <v>0</v>
      </c>
      <c r="U23" s="4">
        <f t="shared" si="1"/>
        <v>0</v>
      </c>
      <c r="V23" s="4">
        <f t="shared" si="2"/>
        <v>0</v>
      </c>
      <c r="W23" s="4">
        <f t="shared" si="3"/>
        <v>0</v>
      </c>
      <c r="X23" s="4">
        <f t="shared" si="4"/>
        <v>0</v>
      </c>
      <c r="Y23" s="4">
        <f t="shared" si="5"/>
        <v>0</v>
      </c>
      <c r="Z23" s="4">
        <f t="shared" si="6"/>
        <v>0</v>
      </c>
      <c r="AA23" s="4">
        <f t="shared" si="7"/>
        <v>0</v>
      </c>
      <c r="AB23" s="1" t="str">
        <f t="shared" si="9"/>
        <v/>
      </c>
    </row>
    <row r="24" spans="3:28" ht="78" customHeight="1">
      <c r="C24" s="36">
        <v>12</v>
      </c>
      <c r="D24" s="390" t="s">
        <v>45</v>
      </c>
      <c r="E24" s="391"/>
      <c r="F24" s="36" t="s">
        <v>547</v>
      </c>
      <c r="G24" s="392" t="s">
        <v>548</v>
      </c>
      <c r="H24" s="393"/>
      <c r="I24" s="393"/>
      <c r="J24" s="393"/>
      <c r="K24" s="394"/>
      <c r="L24" s="77"/>
      <c r="M24" s="77"/>
      <c r="N24" s="77"/>
      <c r="O24" s="78">
        <v>3</v>
      </c>
      <c r="P24" s="78">
        <v>2</v>
      </c>
      <c r="S24" s="4">
        <f t="shared" si="8"/>
        <v>0</v>
      </c>
      <c r="T24" s="4">
        <f t="shared" si="0"/>
        <v>0</v>
      </c>
      <c r="U24" s="4">
        <f t="shared" si="1"/>
        <v>0</v>
      </c>
      <c r="V24" s="4">
        <f t="shared" si="2"/>
        <v>0</v>
      </c>
      <c r="W24" s="4">
        <f t="shared" si="3"/>
        <v>0</v>
      </c>
      <c r="X24" s="4">
        <f t="shared" si="4"/>
        <v>0</v>
      </c>
      <c r="Y24" s="4">
        <f t="shared" si="5"/>
        <v>0</v>
      </c>
      <c r="Z24" s="4">
        <f t="shared" si="6"/>
        <v>0</v>
      </c>
      <c r="AA24" s="4">
        <f t="shared" si="7"/>
        <v>0</v>
      </c>
      <c r="AB24" s="1" t="str">
        <f t="shared" si="9"/>
        <v/>
      </c>
    </row>
    <row r="25" spans="3:28" ht="56.25" customHeight="1">
      <c r="C25" s="36">
        <v>12</v>
      </c>
      <c r="D25" s="390" t="s">
        <v>45</v>
      </c>
      <c r="E25" s="391"/>
      <c r="F25" s="36" t="s">
        <v>549</v>
      </c>
      <c r="G25" s="392" t="s">
        <v>550</v>
      </c>
      <c r="H25" s="393"/>
      <c r="I25" s="393"/>
      <c r="J25" s="393"/>
      <c r="K25" s="394"/>
      <c r="L25" s="77"/>
      <c r="M25" s="77"/>
      <c r="N25" s="77"/>
      <c r="O25" s="78">
        <v>3</v>
      </c>
      <c r="P25" s="78">
        <v>2</v>
      </c>
      <c r="S25" s="4">
        <f>IF(AND(OR($M25="x",$N25="x"),$O25=1,$P25=3),1,0)</f>
        <v>0</v>
      </c>
      <c r="T25" s="4">
        <f t="shared" si="0"/>
        <v>0</v>
      </c>
      <c r="U25" s="4">
        <f t="shared" si="1"/>
        <v>0</v>
      </c>
      <c r="V25" s="4">
        <f t="shared" si="2"/>
        <v>0</v>
      </c>
      <c r="W25" s="4">
        <f t="shared" si="3"/>
        <v>0</v>
      </c>
      <c r="X25" s="4">
        <f t="shared" si="4"/>
        <v>0</v>
      </c>
      <c r="Y25" s="4">
        <f t="shared" si="5"/>
        <v>0</v>
      </c>
      <c r="Z25" s="4">
        <f t="shared" si="6"/>
        <v>0</v>
      </c>
      <c r="AA25" s="4">
        <f t="shared" si="7"/>
        <v>0</v>
      </c>
      <c r="AB25" s="1" t="str">
        <f t="shared" si="9"/>
        <v/>
      </c>
    </row>
    <row r="26" spans="3:28" ht="74.25" customHeight="1">
      <c r="C26" s="36">
        <v>12</v>
      </c>
      <c r="D26" s="390" t="s">
        <v>45</v>
      </c>
      <c r="E26" s="391"/>
      <c r="F26" s="36" t="s">
        <v>551</v>
      </c>
      <c r="G26" s="392" t="s">
        <v>552</v>
      </c>
      <c r="H26" s="393"/>
      <c r="I26" s="393"/>
      <c r="J26" s="393"/>
      <c r="K26" s="394"/>
      <c r="L26" s="77"/>
      <c r="M26" s="77"/>
      <c r="N26" s="77"/>
      <c r="O26" s="78">
        <v>3</v>
      </c>
      <c r="P26" s="78">
        <v>2</v>
      </c>
      <c r="S26" s="4">
        <f t="shared" si="8"/>
        <v>0</v>
      </c>
      <c r="T26" s="4">
        <f t="shared" si="0"/>
        <v>0</v>
      </c>
      <c r="U26" s="4">
        <f t="shared" si="1"/>
        <v>0</v>
      </c>
      <c r="V26" s="4">
        <f t="shared" si="2"/>
        <v>0</v>
      </c>
      <c r="W26" s="4">
        <f t="shared" si="3"/>
        <v>0</v>
      </c>
      <c r="X26" s="4">
        <f t="shared" si="4"/>
        <v>0</v>
      </c>
      <c r="Y26" s="4">
        <f t="shared" si="5"/>
        <v>0</v>
      </c>
      <c r="Z26" s="4">
        <f t="shared" si="6"/>
        <v>0</v>
      </c>
      <c r="AA26" s="4">
        <f t="shared" si="7"/>
        <v>0</v>
      </c>
      <c r="AB26" s="1" t="str">
        <f t="shared" si="9"/>
        <v/>
      </c>
    </row>
    <row r="27" spans="3:28" ht="153" customHeight="1">
      <c r="C27" s="36">
        <v>12</v>
      </c>
      <c r="D27" s="390" t="s">
        <v>45</v>
      </c>
      <c r="E27" s="391"/>
      <c r="F27" s="36" t="s">
        <v>553</v>
      </c>
      <c r="G27" s="392" t="s">
        <v>554</v>
      </c>
      <c r="H27" s="393"/>
      <c r="I27" s="393"/>
      <c r="J27" s="393"/>
      <c r="K27" s="394"/>
      <c r="L27" s="77"/>
      <c r="M27" s="77"/>
      <c r="N27" s="77"/>
      <c r="O27" s="78">
        <v>3</v>
      </c>
      <c r="P27" s="78">
        <v>2</v>
      </c>
      <c r="S27" s="4">
        <f>IF(AND(OR($M27="x",$N27="x"),$O27=1,$P27=3),1,0)</f>
        <v>0</v>
      </c>
      <c r="T27" s="4">
        <f t="shared" si="0"/>
        <v>0</v>
      </c>
      <c r="U27" s="4">
        <f t="shared" si="1"/>
        <v>0</v>
      </c>
      <c r="V27" s="4">
        <f t="shared" si="2"/>
        <v>0</v>
      </c>
      <c r="W27" s="4">
        <f t="shared" si="3"/>
        <v>0</v>
      </c>
      <c r="X27" s="4">
        <f t="shared" si="4"/>
        <v>0</v>
      </c>
      <c r="Y27" s="4">
        <f t="shared" si="5"/>
        <v>0</v>
      </c>
      <c r="Z27" s="4">
        <f t="shared" si="6"/>
        <v>0</v>
      </c>
      <c r="AA27" s="4">
        <f t="shared" si="7"/>
        <v>0</v>
      </c>
      <c r="AB27" s="1" t="str">
        <f t="shared" si="9"/>
        <v/>
      </c>
    </row>
    <row r="28" spans="3:28" ht="107.25" customHeight="1">
      <c r="C28" s="36">
        <v>12</v>
      </c>
      <c r="D28" s="390" t="s">
        <v>45</v>
      </c>
      <c r="E28" s="391"/>
      <c r="F28" s="36" t="s">
        <v>555</v>
      </c>
      <c r="G28" s="392" t="s">
        <v>556</v>
      </c>
      <c r="H28" s="393"/>
      <c r="I28" s="393"/>
      <c r="J28" s="393"/>
      <c r="K28" s="394"/>
      <c r="L28" s="77"/>
      <c r="M28" s="77"/>
      <c r="N28" s="77"/>
      <c r="O28" s="78">
        <v>3</v>
      </c>
      <c r="P28" s="78">
        <v>2</v>
      </c>
      <c r="S28" s="4">
        <f t="shared" si="8"/>
        <v>0</v>
      </c>
      <c r="T28" s="4">
        <f t="shared" si="0"/>
        <v>0</v>
      </c>
      <c r="U28" s="4">
        <f t="shared" si="1"/>
        <v>0</v>
      </c>
      <c r="V28" s="4">
        <f t="shared" si="2"/>
        <v>0</v>
      </c>
      <c r="W28" s="4">
        <f t="shared" si="3"/>
        <v>0</v>
      </c>
      <c r="X28" s="4">
        <f t="shared" si="4"/>
        <v>0</v>
      </c>
      <c r="Y28" s="4">
        <f t="shared" si="5"/>
        <v>0</v>
      </c>
      <c r="Z28" s="4">
        <f t="shared" si="6"/>
        <v>0</v>
      </c>
      <c r="AA28" s="4">
        <f t="shared" si="7"/>
        <v>0</v>
      </c>
      <c r="AB28" s="1" t="str">
        <f t="shared" si="9"/>
        <v/>
      </c>
    </row>
    <row r="29" spans="3:28" ht="171.75" customHeight="1">
      <c r="C29" s="36">
        <v>12</v>
      </c>
      <c r="D29" s="390" t="s">
        <v>45</v>
      </c>
      <c r="E29" s="391"/>
      <c r="F29" s="36" t="s">
        <v>557</v>
      </c>
      <c r="G29" s="392" t="s">
        <v>558</v>
      </c>
      <c r="H29" s="393"/>
      <c r="I29" s="393"/>
      <c r="J29" s="393"/>
      <c r="K29" s="394"/>
      <c r="L29" s="77"/>
      <c r="M29" s="77"/>
      <c r="N29" s="77"/>
      <c r="O29" s="78">
        <v>3</v>
      </c>
      <c r="P29" s="78">
        <v>2</v>
      </c>
      <c r="S29" s="4">
        <f>IF(AND(OR($M29="x",$N29="x"),$O29=1,$P29=3),1,0)</f>
        <v>0</v>
      </c>
      <c r="T29" s="4">
        <f t="shared" si="0"/>
        <v>0</v>
      </c>
      <c r="U29" s="4">
        <f t="shared" si="1"/>
        <v>0</v>
      </c>
      <c r="V29" s="4">
        <f t="shared" si="2"/>
        <v>0</v>
      </c>
      <c r="W29" s="4">
        <f t="shared" si="3"/>
        <v>0</v>
      </c>
      <c r="X29" s="4">
        <f t="shared" si="4"/>
        <v>0</v>
      </c>
      <c r="Y29" s="4">
        <f t="shared" si="5"/>
        <v>0</v>
      </c>
      <c r="Z29" s="4">
        <f t="shared" si="6"/>
        <v>0</v>
      </c>
      <c r="AA29" s="4">
        <f t="shared" si="7"/>
        <v>0</v>
      </c>
      <c r="AB29" s="1" t="str">
        <f t="shared" si="9"/>
        <v/>
      </c>
    </row>
    <row r="30" spans="3:28" ht="53.25" customHeight="1">
      <c r="C30" s="36">
        <v>12</v>
      </c>
      <c r="D30" s="390" t="s">
        <v>45</v>
      </c>
      <c r="E30" s="391"/>
      <c r="F30" s="36" t="s">
        <v>559</v>
      </c>
      <c r="G30" s="392" t="s">
        <v>560</v>
      </c>
      <c r="H30" s="393"/>
      <c r="I30" s="393"/>
      <c r="J30" s="393"/>
      <c r="K30" s="394"/>
      <c r="L30" s="77"/>
      <c r="M30" s="77"/>
      <c r="N30" s="77"/>
      <c r="O30" s="78">
        <v>3</v>
      </c>
      <c r="P30" s="78">
        <v>2</v>
      </c>
      <c r="S30" s="4">
        <f t="shared" si="8"/>
        <v>0</v>
      </c>
      <c r="T30" s="4">
        <f t="shared" si="0"/>
        <v>0</v>
      </c>
      <c r="U30" s="4">
        <f t="shared" si="1"/>
        <v>0</v>
      </c>
      <c r="V30" s="4">
        <f t="shared" si="2"/>
        <v>0</v>
      </c>
      <c r="W30" s="4">
        <f t="shared" si="3"/>
        <v>0</v>
      </c>
      <c r="X30" s="4">
        <f t="shared" si="4"/>
        <v>0</v>
      </c>
      <c r="Y30" s="4">
        <f t="shared" si="5"/>
        <v>0</v>
      </c>
      <c r="Z30" s="4">
        <f t="shared" si="6"/>
        <v>0</v>
      </c>
      <c r="AA30" s="4">
        <f t="shared" si="7"/>
        <v>0</v>
      </c>
      <c r="AB30" s="1" t="str">
        <f t="shared" si="9"/>
        <v/>
      </c>
    </row>
    <row r="31" spans="3:28" ht="127.5" customHeight="1">
      <c r="C31" s="36">
        <v>12</v>
      </c>
      <c r="D31" s="390" t="s">
        <v>45</v>
      </c>
      <c r="E31" s="391"/>
      <c r="F31" s="36" t="s">
        <v>561</v>
      </c>
      <c r="G31" s="392" t="s">
        <v>562</v>
      </c>
      <c r="H31" s="393"/>
      <c r="I31" s="393"/>
      <c r="J31" s="393"/>
      <c r="K31" s="394"/>
      <c r="L31" s="77"/>
      <c r="M31" s="77"/>
      <c r="N31" s="77"/>
      <c r="O31" s="78">
        <v>3</v>
      </c>
      <c r="P31" s="78">
        <v>2</v>
      </c>
      <c r="S31" s="4">
        <f>IF(AND(OR($M31="x",$N31="x"),$O31=1,$P31=3),1,0)</f>
        <v>0</v>
      </c>
      <c r="T31" s="4">
        <f t="shared" si="0"/>
        <v>0</v>
      </c>
      <c r="U31" s="4">
        <f t="shared" si="1"/>
        <v>0</v>
      </c>
      <c r="V31" s="4">
        <f t="shared" si="2"/>
        <v>0</v>
      </c>
      <c r="W31" s="4">
        <f t="shared" si="3"/>
        <v>0</v>
      </c>
      <c r="X31" s="4">
        <f t="shared" si="4"/>
        <v>0</v>
      </c>
      <c r="Y31" s="4">
        <f t="shared" si="5"/>
        <v>0</v>
      </c>
      <c r="Z31" s="4">
        <f t="shared" si="6"/>
        <v>0</v>
      </c>
      <c r="AA31" s="4">
        <f t="shared" si="7"/>
        <v>0</v>
      </c>
      <c r="AB31" s="1" t="str">
        <f t="shared" si="9"/>
        <v/>
      </c>
    </row>
    <row r="32" spans="3:28" ht="78.75" customHeight="1">
      <c r="C32" s="36">
        <v>12</v>
      </c>
      <c r="D32" s="390" t="s">
        <v>45</v>
      </c>
      <c r="E32" s="391"/>
      <c r="F32" s="36" t="s">
        <v>563</v>
      </c>
      <c r="G32" s="392" t="s">
        <v>564</v>
      </c>
      <c r="H32" s="393"/>
      <c r="I32" s="393"/>
      <c r="J32" s="393"/>
      <c r="K32" s="394"/>
      <c r="L32" s="77"/>
      <c r="M32" s="77"/>
      <c r="N32" s="77"/>
      <c r="O32" s="78">
        <v>3</v>
      </c>
      <c r="P32" s="78">
        <v>2</v>
      </c>
      <c r="S32" s="4">
        <f t="shared" si="8"/>
        <v>0</v>
      </c>
      <c r="T32" s="4">
        <f t="shared" si="0"/>
        <v>0</v>
      </c>
      <c r="U32" s="4">
        <f t="shared" si="1"/>
        <v>0</v>
      </c>
      <c r="V32" s="4">
        <f t="shared" si="2"/>
        <v>0</v>
      </c>
      <c r="W32" s="4">
        <f t="shared" si="3"/>
        <v>0</v>
      </c>
      <c r="X32" s="4">
        <f t="shared" si="4"/>
        <v>0</v>
      </c>
      <c r="Y32" s="4">
        <f t="shared" si="5"/>
        <v>0</v>
      </c>
      <c r="Z32" s="4">
        <f t="shared" si="6"/>
        <v>0</v>
      </c>
      <c r="AA32" s="4">
        <f t="shared" si="7"/>
        <v>0</v>
      </c>
      <c r="AB32" s="1" t="str">
        <f t="shared" si="9"/>
        <v/>
      </c>
    </row>
    <row r="33" spans="3:28" ht="180" customHeight="1">
      <c r="C33" s="36">
        <v>12</v>
      </c>
      <c r="D33" s="390" t="s">
        <v>45</v>
      </c>
      <c r="E33" s="391"/>
      <c r="F33" s="36" t="s">
        <v>565</v>
      </c>
      <c r="G33" s="392" t="s">
        <v>566</v>
      </c>
      <c r="H33" s="393"/>
      <c r="I33" s="393"/>
      <c r="J33" s="393"/>
      <c r="K33" s="394"/>
      <c r="L33" s="77"/>
      <c r="M33" s="77"/>
      <c r="N33" s="77"/>
      <c r="O33" s="78">
        <v>3</v>
      </c>
      <c r="P33" s="78">
        <v>2</v>
      </c>
      <c r="S33" s="4">
        <f>IF(AND(OR($M33="x",$N33="x"),$O33=1,$P33=3),1,0)</f>
        <v>0</v>
      </c>
      <c r="T33" s="4">
        <f t="shared" si="0"/>
        <v>0</v>
      </c>
      <c r="U33" s="4">
        <f t="shared" si="1"/>
        <v>0</v>
      </c>
      <c r="V33" s="4">
        <f t="shared" si="2"/>
        <v>0</v>
      </c>
      <c r="W33" s="4">
        <f t="shared" si="3"/>
        <v>0</v>
      </c>
      <c r="X33" s="4">
        <f t="shared" si="4"/>
        <v>0</v>
      </c>
      <c r="Y33" s="4">
        <f t="shared" si="5"/>
        <v>0</v>
      </c>
      <c r="Z33" s="4">
        <f t="shared" si="6"/>
        <v>0</v>
      </c>
      <c r="AA33" s="4">
        <f t="shared" si="7"/>
        <v>0</v>
      </c>
      <c r="AB33" s="1" t="str">
        <f t="shared" si="9"/>
        <v/>
      </c>
    </row>
    <row r="34" spans="3:28" ht="92.25" customHeight="1">
      <c r="C34" s="36">
        <v>12</v>
      </c>
      <c r="D34" s="390" t="s">
        <v>45</v>
      </c>
      <c r="E34" s="391"/>
      <c r="F34" s="36" t="s">
        <v>567</v>
      </c>
      <c r="G34" s="392" t="s">
        <v>65</v>
      </c>
      <c r="H34" s="393"/>
      <c r="I34" s="393"/>
      <c r="J34" s="393"/>
      <c r="K34" s="394"/>
      <c r="L34" s="77"/>
      <c r="M34" s="77"/>
      <c r="N34" s="77"/>
      <c r="O34" s="78">
        <v>3</v>
      </c>
      <c r="P34" s="78">
        <v>2</v>
      </c>
      <c r="S34" s="4">
        <f t="shared" si="8"/>
        <v>0</v>
      </c>
      <c r="T34" s="4">
        <f t="shared" si="0"/>
        <v>0</v>
      </c>
      <c r="U34" s="4">
        <f t="shared" si="1"/>
        <v>0</v>
      </c>
      <c r="V34" s="4">
        <f t="shared" si="2"/>
        <v>0</v>
      </c>
      <c r="W34" s="4">
        <f t="shared" si="3"/>
        <v>0</v>
      </c>
      <c r="X34" s="4">
        <f t="shared" si="4"/>
        <v>0</v>
      </c>
      <c r="Y34" s="4">
        <f t="shared" si="5"/>
        <v>0</v>
      </c>
      <c r="Z34" s="4">
        <f t="shared" si="6"/>
        <v>0</v>
      </c>
      <c r="AA34" s="4">
        <f t="shared" si="7"/>
        <v>0</v>
      </c>
      <c r="AB34" s="1" t="str">
        <f t="shared" si="9"/>
        <v/>
      </c>
    </row>
    <row r="35" spans="3:28" ht="114" customHeight="1">
      <c r="C35" s="36">
        <v>12</v>
      </c>
      <c r="D35" s="390" t="s">
        <v>45</v>
      </c>
      <c r="E35" s="391"/>
      <c r="F35" s="36" t="s">
        <v>568</v>
      </c>
      <c r="G35" s="392" t="s">
        <v>67</v>
      </c>
      <c r="H35" s="393"/>
      <c r="I35" s="393"/>
      <c r="J35" s="393"/>
      <c r="K35" s="394"/>
      <c r="L35" s="77"/>
      <c r="M35" s="77"/>
      <c r="N35" s="77"/>
      <c r="O35" s="78">
        <v>3</v>
      </c>
      <c r="P35" s="78">
        <v>2</v>
      </c>
      <c r="S35" s="4">
        <f>IF(AND(OR($M35="x",$N35="x"),$O35=1,$P35=3),1,0)</f>
        <v>0</v>
      </c>
      <c r="T35" s="4">
        <f t="shared" si="0"/>
        <v>0</v>
      </c>
      <c r="U35" s="4">
        <f t="shared" si="1"/>
        <v>0</v>
      </c>
      <c r="V35" s="4">
        <f t="shared" si="2"/>
        <v>0</v>
      </c>
      <c r="W35" s="4">
        <f t="shared" si="3"/>
        <v>0</v>
      </c>
      <c r="X35" s="4">
        <f t="shared" si="4"/>
        <v>0</v>
      </c>
      <c r="Y35" s="4">
        <f t="shared" si="5"/>
        <v>0</v>
      </c>
      <c r="Z35" s="4">
        <f t="shared" si="6"/>
        <v>0</v>
      </c>
      <c r="AA35" s="4">
        <f t="shared" si="7"/>
        <v>0</v>
      </c>
      <c r="AB35" s="1" t="str">
        <f t="shared" si="9"/>
        <v/>
      </c>
    </row>
    <row r="36" spans="3:28" ht="109.5" customHeight="1">
      <c r="C36" s="36">
        <v>12</v>
      </c>
      <c r="D36" s="390" t="s">
        <v>45</v>
      </c>
      <c r="E36" s="391"/>
      <c r="F36" s="36" t="s">
        <v>569</v>
      </c>
      <c r="G36" s="392" t="s">
        <v>69</v>
      </c>
      <c r="H36" s="393"/>
      <c r="I36" s="393"/>
      <c r="J36" s="393"/>
      <c r="K36" s="394"/>
      <c r="L36" s="77"/>
      <c r="M36" s="77"/>
      <c r="N36" s="77"/>
      <c r="O36" s="78">
        <v>3</v>
      </c>
      <c r="P36" s="78">
        <v>2</v>
      </c>
      <c r="S36" s="4">
        <f t="shared" si="8"/>
        <v>0</v>
      </c>
      <c r="T36" s="4">
        <f t="shared" si="0"/>
        <v>0</v>
      </c>
      <c r="U36" s="4">
        <f t="shared" si="1"/>
        <v>0</v>
      </c>
      <c r="V36" s="4">
        <f t="shared" si="2"/>
        <v>0</v>
      </c>
      <c r="W36" s="4">
        <f t="shared" si="3"/>
        <v>0</v>
      </c>
      <c r="X36" s="4">
        <f t="shared" si="4"/>
        <v>0</v>
      </c>
      <c r="Y36" s="4">
        <f t="shared" si="5"/>
        <v>0</v>
      </c>
      <c r="Z36" s="4">
        <f t="shared" si="6"/>
        <v>0</v>
      </c>
      <c r="AA36" s="4">
        <f t="shared" si="7"/>
        <v>0</v>
      </c>
      <c r="AB36" s="1" t="str">
        <f t="shared" si="9"/>
        <v/>
      </c>
    </row>
    <row r="37" spans="3:28" ht="122.25" customHeight="1">
      <c r="C37" s="36">
        <v>12</v>
      </c>
      <c r="D37" s="390" t="s">
        <v>45</v>
      </c>
      <c r="E37" s="391"/>
      <c r="F37" s="36" t="s">
        <v>570</v>
      </c>
      <c r="G37" s="392" t="s">
        <v>71</v>
      </c>
      <c r="H37" s="393"/>
      <c r="I37" s="393"/>
      <c r="J37" s="393"/>
      <c r="K37" s="394"/>
      <c r="L37" s="77"/>
      <c r="M37" s="77"/>
      <c r="N37" s="77"/>
      <c r="O37" s="78">
        <v>3</v>
      </c>
      <c r="P37" s="78">
        <v>2</v>
      </c>
      <c r="S37" s="4">
        <f>IF(AND(OR($M37="x",$N37="x"),$O37=1,$P37=3),1,0)</f>
        <v>0</v>
      </c>
      <c r="T37" s="4">
        <f t="shared" si="0"/>
        <v>0</v>
      </c>
      <c r="U37" s="4">
        <f t="shared" si="1"/>
        <v>0</v>
      </c>
      <c r="V37" s="4">
        <f t="shared" si="2"/>
        <v>0</v>
      </c>
      <c r="W37" s="4">
        <f t="shared" si="3"/>
        <v>0</v>
      </c>
      <c r="X37" s="4">
        <f t="shared" si="4"/>
        <v>0</v>
      </c>
      <c r="Y37" s="4">
        <f t="shared" si="5"/>
        <v>0</v>
      </c>
      <c r="Z37" s="4">
        <f t="shared" si="6"/>
        <v>0</v>
      </c>
      <c r="AA37" s="4">
        <f t="shared" si="7"/>
        <v>0</v>
      </c>
      <c r="AB37" s="1" t="str">
        <f t="shared" si="9"/>
        <v/>
      </c>
    </row>
    <row r="38" spans="3:28" ht="89.25" customHeight="1">
      <c r="C38" s="36">
        <v>12</v>
      </c>
      <c r="D38" s="390" t="s">
        <v>45</v>
      </c>
      <c r="E38" s="391"/>
      <c r="F38" s="36" t="s">
        <v>571</v>
      </c>
      <c r="G38" s="392" t="s">
        <v>73</v>
      </c>
      <c r="H38" s="393"/>
      <c r="I38" s="393"/>
      <c r="J38" s="393"/>
      <c r="K38" s="394"/>
      <c r="L38" s="77"/>
      <c r="M38" s="77"/>
      <c r="N38" s="77"/>
      <c r="O38" s="78">
        <v>3</v>
      </c>
      <c r="P38" s="78">
        <v>2</v>
      </c>
      <c r="S38" s="4">
        <f t="shared" si="8"/>
        <v>0</v>
      </c>
      <c r="T38" s="4">
        <f t="shared" si="0"/>
        <v>0</v>
      </c>
      <c r="U38" s="4">
        <f t="shared" si="1"/>
        <v>0</v>
      </c>
      <c r="V38" s="4">
        <f t="shared" si="2"/>
        <v>0</v>
      </c>
      <c r="W38" s="4">
        <f t="shared" si="3"/>
        <v>0</v>
      </c>
      <c r="X38" s="4">
        <f t="shared" si="4"/>
        <v>0</v>
      </c>
      <c r="Y38" s="4">
        <f t="shared" si="5"/>
        <v>0</v>
      </c>
      <c r="Z38" s="4">
        <f t="shared" si="6"/>
        <v>0</v>
      </c>
      <c r="AA38" s="4">
        <f t="shared" si="7"/>
        <v>0</v>
      </c>
      <c r="AB38" s="1" t="str">
        <f t="shared" si="9"/>
        <v/>
      </c>
    </row>
    <row r="39" spans="3:28" ht="129" customHeight="1">
      <c r="C39" s="36">
        <v>12</v>
      </c>
      <c r="D39" s="390" t="s">
        <v>45</v>
      </c>
      <c r="E39" s="391"/>
      <c r="F39" s="36" t="s">
        <v>572</v>
      </c>
      <c r="G39" s="392" t="s">
        <v>573</v>
      </c>
      <c r="H39" s="393"/>
      <c r="I39" s="393"/>
      <c r="J39" s="393"/>
      <c r="K39" s="394"/>
      <c r="L39" s="77"/>
      <c r="M39" s="77"/>
      <c r="N39" s="77"/>
      <c r="O39" s="78">
        <v>3</v>
      </c>
      <c r="P39" s="78">
        <v>2</v>
      </c>
      <c r="S39" s="4">
        <f>IF(AND(OR($M39="x",$N39="x"),$O39=1,$P39=3),1,0)</f>
        <v>0</v>
      </c>
      <c r="T39" s="4">
        <f t="shared" si="0"/>
        <v>0</v>
      </c>
      <c r="U39" s="4">
        <f t="shared" si="1"/>
        <v>0</v>
      </c>
      <c r="V39" s="4">
        <f t="shared" si="2"/>
        <v>0</v>
      </c>
      <c r="W39" s="4">
        <f t="shared" si="3"/>
        <v>0</v>
      </c>
      <c r="X39" s="4">
        <f t="shared" si="4"/>
        <v>0</v>
      </c>
      <c r="Y39" s="4">
        <f t="shared" si="5"/>
        <v>0</v>
      </c>
      <c r="Z39" s="4">
        <f t="shared" si="6"/>
        <v>0</v>
      </c>
      <c r="AA39" s="4">
        <f t="shared" si="7"/>
        <v>0</v>
      </c>
      <c r="AB39" s="1" t="str">
        <f t="shared" si="9"/>
        <v/>
      </c>
    </row>
    <row r="40" spans="3:28" ht="130.5" customHeight="1">
      <c r="C40" s="36">
        <v>12</v>
      </c>
      <c r="D40" s="390" t="s">
        <v>45</v>
      </c>
      <c r="E40" s="391"/>
      <c r="F40" s="36" t="s">
        <v>574</v>
      </c>
      <c r="G40" s="392" t="s">
        <v>575</v>
      </c>
      <c r="H40" s="393"/>
      <c r="I40" s="393"/>
      <c r="J40" s="393"/>
      <c r="K40" s="394"/>
      <c r="L40" s="77"/>
      <c r="M40" s="77"/>
      <c r="N40" s="77"/>
      <c r="O40" s="78">
        <v>3</v>
      </c>
      <c r="P40" s="78">
        <v>2</v>
      </c>
      <c r="S40" s="4">
        <f t="shared" si="8"/>
        <v>0</v>
      </c>
      <c r="T40" s="4">
        <f t="shared" si="0"/>
        <v>0</v>
      </c>
      <c r="U40" s="4">
        <f t="shared" si="1"/>
        <v>0</v>
      </c>
      <c r="V40" s="4">
        <f t="shared" si="2"/>
        <v>0</v>
      </c>
      <c r="W40" s="4">
        <f t="shared" si="3"/>
        <v>0</v>
      </c>
      <c r="X40" s="4">
        <f t="shared" si="4"/>
        <v>0</v>
      </c>
      <c r="Y40" s="4">
        <f t="shared" si="5"/>
        <v>0</v>
      </c>
      <c r="Z40" s="4">
        <f t="shared" si="6"/>
        <v>0</v>
      </c>
      <c r="AA40" s="4">
        <f t="shared" si="7"/>
        <v>0</v>
      </c>
      <c r="AB40" s="1" t="str">
        <f t="shared" si="9"/>
        <v/>
      </c>
    </row>
    <row r="41" spans="3:28" ht="120" customHeight="1">
      <c r="C41" s="36">
        <v>12</v>
      </c>
      <c r="D41" s="390" t="s">
        <v>45</v>
      </c>
      <c r="E41" s="391"/>
      <c r="F41" s="36" t="s">
        <v>576</v>
      </c>
      <c r="G41" s="392" t="s">
        <v>378</v>
      </c>
      <c r="H41" s="393"/>
      <c r="I41" s="393"/>
      <c r="J41" s="393"/>
      <c r="K41" s="394"/>
      <c r="L41" s="77"/>
      <c r="M41" s="77"/>
      <c r="N41" s="77"/>
      <c r="O41" s="78">
        <v>3</v>
      </c>
      <c r="P41" s="78">
        <v>2</v>
      </c>
      <c r="S41" s="4">
        <f>IF(AND(OR($M41="x",$N41="x"),$O41=1,$P41=3),1,0)</f>
        <v>0</v>
      </c>
      <c r="T41" s="4">
        <f t="shared" si="0"/>
        <v>0</v>
      </c>
      <c r="U41" s="4">
        <f t="shared" si="1"/>
        <v>0</v>
      </c>
      <c r="V41" s="4">
        <f t="shared" si="2"/>
        <v>0</v>
      </c>
      <c r="W41" s="4">
        <f t="shared" si="3"/>
        <v>0</v>
      </c>
      <c r="X41" s="4">
        <f t="shared" si="4"/>
        <v>0</v>
      </c>
      <c r="Y41" s="4">
        <f t="shared" si="5"/>
        <v>0</v>
      </c>
      <c r="Z41" s="4">
        <f t="shared" si="6"/>
        <v>0</v>
      </c>
      <c r="AA41" s="4">
        <f t="shared" si="7"/>
        <v>0</v>
      </c>
      <c r="AB41" s="1" t="str">
        <f t="shared" si="9"/>
        <v/>
      </c>
    </row>
    <row r="42" spans="3:28" ht="108" customHeight="1">
      <c r="C42" s="36">
        <v>12</v>
      </c>
      <c r="D42" s="390" t="s">
        <v>45</v>
      </c>
      <c r="E42" s="391"/>
      <c r="F42" s="36" t="s">
        <v>577</v>
      </c>
      <c r="G42" s="392" t="s">
        <v>105</v>
      </c>
      <c r="H42" s="393"/>
      <c r="I42" s="393"/>
      <c r="J42" s="393"/>
      <c r="K42" s="394"/>
      <c r="L42" s="77"/>
      <c r="M42" s="77"/>
      <c r="N42" s="77"/>
      <c r="O42" s="78">
        <v>3</v>
      </c>
      <c r="P42" s="78">
        <v>2</v>
      </c>
      <c r="S42" s="4">
        <f t="shared" si="8"/>
        <v>0</v>
      </c>
      <c r="T42" s="4">
        <f t="shared" si="0"/>
        <v>0</v>
      </c>
      <c r="U42" s="4">
        <f t="shared" si="1"/>
        <v>0</v>
      </c>
      <c r="V42" s="4">
        <f t="shared" si="2"/>
        <v>0</v>
      </c>
      <c r="W42" s="4">
        <f t="shared" si="3"/>
        <v>0</v>
      </c>
      <c r="X42" s="4">
        <f t="shared" si="4"/>
        <v>0</v>
      </c>
      <c r="Y42" s="4">
        <f t="shared" si="5"/>
        <v>0</v>
      </c>
      <c r="Z42" s="4">
        <f t="shared" si="6"/>
        <v>0</v>
      </c>
      <c r="AA42" s="4">
        <f t="shared" si="7"/>
        <v>0</v>
      </c>
      <c r="AB42" s="1" t="str">
        <f t="shared" si="9"/>
        <v/>
      </c>
    </row>
    <row r="43" spans="3:28" ht="153" customHeight="1">
      <c r="C43" s="36">
        <v>12</v>
      </c>
      <c r="D43" s="390" t="s">
        <v>45</v>
      </c>
      <c r="E43" s="391"/>
      <c r="F43" s="36" t="s">
        <v>578</v>
      </c>
      <c r="G43" s="392" t="s">
        <v>81</v>
      </c>
      <c r="H43" s="393"/>
      <c r="I43" s="393"/>
      <c r="J43" s="393"/>
      <c r="K43" s="394"/>
      <c r="L43" s="77"/>
      <c r="M43" s="77"/>
      <c r="N43" s="77"/>
      <c r="O43" s="78">
        <v>3</v>
      </c>
      <c r="P43" s="78">
        <v>2</v>
      </c>
      <c r="S43" s="4">
        <f>IF(AND(OR($M43="x",$N43="x"),$O43=1,$P43=3),1,0)</f>
        <v>0</v>
      </c>
      <c r="T43" s="4">
        <f t="shared" si="0"/>
        <v>0</v>
      </c>
      <c r="U43" s="4">
        <f t="shared" si="1"/>
        <v>0</v>
      </c>
      <c r="V43" s="4">
        <f t="shared" si="2"/>
        <v>0</v>
      </c>
      <c r="W43" s="4">
        <f t="shared" si="3"/>
        <v>0</v>
      </c>
      <c r="X43" s="4">
        <f t="shared" si="4"/>
        <v>0</v>
      </c>
      <c r="Y43" s="4">
        <f t="shared" si="5"/>
        <v>0</v>
      </c>
      <c r="Z43" s="4">
        <f t="shared" si="6"/>
        <v>0</v>
      </c>
      <c r="AA43" s="4">
        <f t="shared" si="7"/>
        <v>0</v>
      </c>
      <c r="AB43" s="1" t="str">
        <f t="shared" si="9"/>
        <v/>
      </c>
    </row>
    <row r="44" spans="3:28" ht="103.5" customHeight="1">
      <c r="C44" s="36">
        <v>12</v>
      </c>
      <c r="D44" s="390" t="s">
        <v>45</v>
      </c>
      <c r="E44" s="391"/>
      <c r="F44" s="36" t="s">
        <v>579</v>
      </c>
      <c r="G44" s="392" t="s">
        <v>362</v>
      </c>
      <c r="H44" s="393"/>
      <c r="I44" s="393"/>
      <c r="J44" s="393"/>
      <c r="K44" s="394"/>
      <c r="L44" s="77"/>
      <c r="M44" s="77"/>
      <c r="N44" s="77"/>
      <c r="O44" s="78">
        <v>3</v>
      </c>
      <c r="P44" s="78">
        <v>2</v>
      </c>
      <c r="S44" s="4">
        <f t="shared" si="8"/>
        <v>0</v>
      </c>
      <c r="T44" s="4">
        <f t="shared" si="0"/>
        <v>0</v>
      </c>
      <c r="U44" s="4">
        <f t="shared" si="1"/>
        <v>0</v>
      </c>
      <c r="V44" s="4">
        <f t="shared" si="2"/>
        <v>0</v>
      </c>
      <c r="W44" s="4">
        <f t="shared" si="3"/>
        <v>0</v>
      </c>
      <c r="X44" s="4">
        <f t="shared" si="4"/>
        <v>0</v>
      </c>
      <c r="Y44" s="4">
        <f t="shared" si="5"/>
        <v>0</v>
      </c>
      <c r="Z44" s="4">
        <f t="shared" si="6"/>
        <v>0</v>
      </c>
      <c r="AA44" s="4">
        <f t="shared" si="7"/>
        <v>0</v>
      </c>
      <c r="AB44" s="1" t="str">
        <f t="shared" si="9"/>
        <v/>
      </c>
    </row>
    <row r="45" spans="3:28" ht="150" customHeight="1">
      <c r="C45" s="36">
        <v>12</v>
      </c>
      <c r="D45" s="390" t="s">
        <v>45</v>
      </c>
      <c r="E45" s="391"/>
      <c r="F45" s="36" t="s">
        <v>580</v>
      </c>
      <c r="G45" s="392" t="s">
        <v>85</v>
      </c>
      <c r="H45" s="393"/>
      <c r="I45" s="393"/>
      <c r="J45" s="393"/>
      <c r="K45" s="394"/>
      <c r="L45" s="77"/>
      <c r="M45" s="77"/>
      <c r="N45" s="77"/>
      <c r="O45" s="78">
        <v>3</v>
      </c>
      <c r="P45" s="78">
        <v>2</v>
      </c>
      <c r="S45" s="4">
        <f t="shared" si="8"/>
        <v>0</v>
      </c>
      <c r="T45" s="4">
        <f t="shared" si="0"/>
        <v>0</v>
      </c>
      <c r="U45" s="4">
        <f t="shared" si="1"/>
        <v>0</v>
      </c>
      <c r="V45" s="4">
        <f t="shared" si="2"/>
        <v>0</v>
      </c>
      <c r="W45" s="4">
        <f t="shared" si="3"/>
        <v>0</v>
      </c>
      <c r="X45" s="4">
        <f t="shared" si="4"/>
        <v>0</v>
      </c>
      <c r="Y45" s="4">
        <f t="shared" si="5"/>
        <v>0</v>
      </c>
      <c r="Z45" s="4">
        <f t="shared" si="6"/>
        <v>0</v>
      </c>
      <c r="AA45" s="4">
        <f t="shared" si="7"/>
        <v>0</v>
      </c>
      <c r="AB45" s="1" t="str">
        <f t="shared" si="9"/>
        <v/>
      </c>
    </row>
    <row r="46" spans="3:28" ht="50.25" customHeight="1">
      <c r="C46" s="36">
        <v>12</v>
      </c>
      <c r="D46" s="390" t="s">
        <v>45</v>
      </c>
      <c r="E46" s="391"/>
      <c r="F46" s="36" t="s">
        <v>581</v>
      </c>
      <c r="G46" s="392" t="s">
        <v>87</v>
      </c>
      <c r="H46" s="393"/>
      <c r="I46" s="393"/>
      <c r="J46" s="393"/>
      <c r="K46" s="394"/>
      <c r="L46" s="77"/>
      <c r="M46" s="77"/>
      <c r="N46" s="77"/>
      <c r="O46" s="78">
        <v>3</v>
      </c>
      <c r="P46" s="78">
        <v>2</v>
      </c>
      <c r="S46" s="4">
        <f t="shared" si="8"/>
        <v>0</v>
      </c>
      <c r="T46" s="4">
        <f t="shared" si="0"/>
        <v>0</v>
      </c>
      <c r="U46" s="4">
        <f t="shared" si="1"/>
        <v>0</v>
      </c>
      <c r="V46" s="4">
        <f t="shared" si="2"/>
        <v>0</v>
      </c>
      <c r="W46" s="4">
        <f t="shared" si="3"/>
        <v>0</v>
      </c>
      <c r="X46" s="4">
        <f t="shared" si="4"/>
        <v>0</v>
      </c>
      <c r="Y46" s="4">
        <f t="shared" si="5"/>
        <v>0</v>
      </c>
      <c r="Z46" s="4">
        <f t="shared" si="6"/>
        <v>0</v>
      </c>
      <c r="AA46" s="4">
        <f t="shared" si="7"/>
        <v>0</v>
      </c>
      <c r="AB46" s="1" t="str">
        <f t="shared" si="9"/>
        <v/>
      </c>
    </row>
    <row r="47" spans="3:28" ht="154.5" customHeight="1">
      <c r="C47" s="36">
        <v>12</v>
      </c>
      <c r="D47" s="390" t="s">
        <v>45</v>
      </c>
      <c r="E47" s="391"/>
      <c r="F47" s="36" t="s">
        <v>582</v>
      </c>
      <c r="G47" s="392" t="s">
        <v>583</v>
      </c>
      <c r="H47" s="393"/>
      <c r="I47" s="393"/>
      <c r="J47" s="393"/>
      <c r="K47" s="394"/>
      <c r="L47" s="77"/>
      <c r="M47" s="77"/>
      <c r="N47" s="77"/>
      <c r="O47" s="78">
        <v>3</v>
      </c>
      <c r="P47" s="78">
        <v>2</v>
      </c>
      <c r="S47" s="4">
        <f>IF(AND(OR($M47="x",$N47="x"),$O47=1,$P47=3),1,0)</f>
        <v>0</v>
      </c>
      <c r="T47" s="4">
        <f t="shared" si="0"/>
        <v>0</v>
      </c>
      <c r="U47" s="4">
        <f t="shared" si="1"/>
        <v>0</v>
      </c>
      <c r="V47" s="4">
        <f t="shared" si="2"/>
        <v>0</v>
      </c>
      <c r="W47" s="4">
        <f t="shared" si="3"/>
        <v>0</v>
      </c>
      <c r="X47" s="4">
        <f t="shared" si="4"/>
        <v>0</v>
      </c>
      <c r="Y47" s="4">
        <f t="shared" si="5"/>
        <v>0</v>
      </c>
      <c r="Z47" s="4">
        <f t="shared" si="6"/>
        <v>0</v>
      </c>
      <c r="AA47" s="4">
        <f t="shared" si="7"/>
        <v>0</v>
      </c>
      <c r="AB47" s="1" t="str">
        <f t="shared" si="9"/>
        <v/>
      </c>
    </row>
    <row r="48" spans="3:28" ht="63.75" customHeight="1">
      <c r="C48" s="36">
        <v>12</v>
      </c>
      <c r="D48" s="390" t="s">
        <v>45</v>
      </c>
      <c r="E48" s="391"/>
      <c r="F48" s="36" t="s">
        <v>584</v>
      </c>
      <c r="G48" s="392" t="s">
        <v>91</v>
      </c>
      <c r="H48" s="393"/>
      <c r="I48" s="393"/>
      <c r="J48" s="393"/>
      <c r="K48" s="394"/>
      <c r="L48" s="77"/>
      <c r="M48" s="77"/>
      <c r="N48" s="77"/>
      <c r="O48" s="78">
        <v>3</v>
      </c>
      <c r="P48" s="78">
        <v>2</v>
      </c>
      <c r="S48" s="4">
        <f t="shared" si="8"/>
        <v>0</v>
      </c>
      <c r="T48" s="4">
        <f t="shared" si="0"/>
        <v>0</v>
      </c>
      <c r="U48" s="4">
        <f t="shared" si="1"/>
        <v>0</v>
      </c>
      <c r="V48" s="4">
        <f t="shared" si="2"/>
        <v>0</v>
      </c>
      <c r="W48" s="4">
        <f t="shared" si="3"/>
        <v>0</v>
      </c>
      <c r="X48" s="4">
        <f t="shared" si="4"/>
        <v>0</v>
      </c>
      <c r="Y48" s="4">
        <f t="shared" si="5"/>
        <v>0</v>
      </c>
      <c r="Z48" s="4">
        <f t="shared" si="6"/>
        <v>0</v>
      </c>
      <c r="AA48" s="4">
        <f t="shared" si="7"/>
        <v>0</v>
      </c>
      <c r="AB48" s="1" t="str">
        <f t="shared" si="9"/>
        <v/>
      </c>
    </row>
    <row r="49" spans="2:28" ht="192" customHeight="1">
      <c r="C49" s="36">
        <v>12</v>
      </c>
      <c r="D49" s="390" t="s">
        <v>45</v>
      </c>
      <c r="E49" s="391"/>
      <c r="F49" s="36" t="s">
        <v>585</v>
      </c>
      <c r="G49" s="392" t="s">
        <v>93</v>
      </c>
      <c r="H49" s="393"/>
      <c r="I49" s="393"/>
      <c r="J49" s="393"/>
      <c r="K49" s="394"/>
      <c r="L49" s="77"/>
      <c r="M49" s="77"/>
      <c r="N49" s="77"/>
      <c r="O49" s="78">
        <v>3</v>
      </c>
      <c r="P49" s="78">
        <v>2</v>
      </c>
      <c r="S49" s="4">
        <f>IF(AND(OR($M49="x",$N49="x"),$O49=1,$P49=3),1,0)</f>
        <v>0</v>
      </c>
      <c r="T49" s="4">
        <f t="shared" si="0"/>
        <v>0</v>
      </c>
      <c r="U49" s="4">
        <f t="shared" si="1"/>
        <v>0</v>
      </c>
      <c r="V49" s="4">
        <f t="shared" si="2"/>
        <v>0</v>
      </c>
      <c r="W49" s="4">
        <f t="shared" si="3"/>
        <v>0</v>
      </c>
      <c r="X49" s="4">
        <f t="shared" si="4"/>
        <v>0</v>
      </c>
      <c r="Y49" s="4">
        <f t="shared" si="5"/>
        <v>0</v>
      </c>
      <c r="Z49" s="4">
        <f t="shared" si="6"/>
        <v>0</v>
      </c>
      <c r="AA49" s="4">
        <f t="shared" si="7"/>
        <v>0</v>
      </c>
      <c r="AB49" s="1" t="str">
        <f t="shared" si="9"/>
        <v/>
      </c>
    </row>
    <row r="50" spans="2:28" ht="254.25" customHeight="1">
      <c r="C50" s="36">
        <v>12</v>
      </c>
      <c r="D50" s="390" t="s">
        <v>45</v>
      </c>
      <c r="E50" s="391"/>
      <c r="F50" s="36" t="s">
        <v>586</v>
      </c>
      <c r="G50" s="392" t="s">
        <v>587</v>
      </c>
      <c r="H50" s="393"/>
      <c r="I50" s="393"/>
      <c r="J50" s="393"/>
      <c r="K50" s="394"/>
      <c r="L50" s="77"/>
      <c r="M50" s="77"/>
      <c r="N50" s="77"/>
      <c r="O50" s="78">
        <v>3</v>
      </c>
      <c r="P50" s="78">
        <v>2</v>
      </c>
      <c r="S50" s="4">
        <f t="shared" si="8"/>
        <v>0</v>
      </c>
      <c r="T50" s="4">
        <f t="shared" si="0"/>
        <v>0</v>
      </c>
      <c r="U50" s="4">
        <f t="shared" si="1"/>
        <v>0</v>
      </c>
      <c r="V50" s="4">
        <f t="shared" si="2"/>
        <v>0</v>
      </c>
      <c r="W50" s="4">
        <f t="shared" si="3"/>
        <v>0</v>
      </c>
      <c r="X50" s="4">
        <f t="shared" si="4"/>
        <v>0</v>
      </c>
      <c r="Y50" s="4">
        <f t="shared" si="5"/>
        <v>0</v>
      </c>
      <c r="Z50" s="4">
        <f t="shared" si="6"/>
        <v>0</v>
      </c>
      <c r="AA50" s="4">
        <f t="shared" si="7"/>
        <v>0</v>
      </c>
      <c r="AB50" s="1" t="str">
        <f t="shared" si="9"/>
        <v/>
      </c>
    </row>
    <row r="51" spans="2:28" ht="162.75" customHeight="1">
      <c r="C51" s="36">
        <v>12</v>
      </c>
      <c r="D51" s="390" t="s">
        <v>45</v>
      </c>
      <c r="E51" s="391"/>
      <c r="F51" s="36" t="s">
        <v>588</v>
      </c>
      <c r="G51" s="392" t="s">
        <v>372</v>
      </c>
      <c r="H51" s="393"/>
      <c r="I51" s="393"/>
      <c r="J51" s="393"/>
      <c r="K51" s="394"/>
      <c r="L51" s="77"/>
      <c r="M51" s="77"/>
      <c r="N51" s="77"/>
      <c r="O51" s="78">
        <v>3</v>
      </c>
      <c r="P51" s="78">
        <v>2</v>
      </c>
      <c r="S51" s="4">
        <f t="shared" si="8"/>
        <v>0</v>
      </c>
      <c r="T51" s="4">
        <f t="shared" si="0"/>
        <v>0</v>
      </c>
      <c r="U51" s="4">
        <f t="shared" si="1"/>
        <v>0</v>
      </c>
      <c r="V51" s="4">
        <f t="shared" si="2"/>
        <v>0</v>
      </c>
      <c r="W51" s="4">
        <f t="shared" si="3"/>
        <v>0</v>
      </c>
      <c r="X51" s="4">
        <f t="shared" si="4"/>
        <v>0</v>
      </c>
      <c r="Y51" s="4">
        <f t="shared" si="5"/>
        <v>0</v>
      </c>
      <c r="Z51" s="4">
        <f t="shared" si="6"/>
        <v>0</v>
      </c>
      <c r="AA51" s="4">
        <f t="shared" si="7"/>
        <v>0</v>
      </c>
      <c r="AB51" s="1" t="str">
        <f t="shared" si="9"/>
        <v/>
      </c>
    </row>
    <row r="52" spans="2:28" ht="173.25" customHeight="1">
      <c r="C52" s="36">
        <v>12</v>
      </c>
      <c r="D52" s="390" t="s">
        <v>45</v>
      </c>
      <c r="E52" s="391"/>
      <c r="F52" s="36" t="s">
        <v>589</v>
      </c>
      <c r="G52" s="220" t="s">
        <v>99</v>
      </c>
      <c r="H52" s="221"/>
      <c r="I52" s="221"/>
      <c r="J52" s="221"/>
      <c r="K52" s="222"/>
      <c r="L52" s="77"/>
      <c r="M52" s="77"/>
      <c r="N52" s="77"/>
      <c r="O52" s="78">
        <v>3</v>
      </c>
      <c r="P52" s="78">
        <v>2</v>
      </c>
      <c r="S52" s="4">
        <f t="shared" si="8"/>
        <v>0</v>
      </c>
      <c r="T52" s="4">
        <f t="shared" si="0"/>
        <v>0</v>
      </c>
      <c r="U52" s="4">
        <f t="shared" si="1"/>
        <v>0</v>
      </c>
      <c r="V52" s="4">
        <f t="shared" si="2"/>
        <v>0</v>
      </c>
      <c r="W52" s="4">
        <f t="shared" si="3"/>
        <v>0</v>
      </c>
      <c r="X52" s="4">
        <f t="shared" si="4"/>
        <v>0</v>
      </c>
      <c r="Y52" s="4">
        <f t="shared" si="5"/>
        <v>0</v>
      </c>
      <c r="Z52" s="4">
        <f t="shared" si="6"/>
        <v>0</v>
      </c>
      <c r="AA52" s="4">
        <f t="shared" si="7"/>
        <v>0</v>
      </c>
      <c r="AB52" s="1" t="str">
        <f t="shared" si="9"/>
        <v/>
      </c>
    </row>
    <row r="53" spans="2:28" ht="155.25" customHeight="1">
      <c r="C53" s="36">
        <v>12</v>
      </c>
      <c r="D53" s="390" t="s">
        <v>45</v>
      </c>
      <c r="E53" s="391"/>
      <c r="F53" s="36" t="s">
        <v>590</v>
      </c>
      <c r="G53" s="220" t="s">
        <v>101</v>
      </c>
      <c r="H53" s="221"/>
      <c r="I53" s="221"/>
      <c r="J53" s="221"/>
      <c r="K53" s="222"/>
      <c r="L53" s="77"/>
      <c r="M53" s="77"/>
      <c r="N53" s="77"/>
      <c r="O53" s="78">
        <v>3</v>
      </c>
      <c r="P53" s="78">
        <v>2</v>
      </c>
      <c r="S53" s="4">
        <f t="shared" si="8"/>
        <v>0</v>
      </c>
      <c r="T53" s="4">
        <f t="shared" si="0"/>
        <v>0</v>
      </c>
      <c r="U53" s="4">
        <f t="shared" si="1"/>
        <v>0</v>
      </c>
      <c r="V53" s="4">
        <f t="shared" si="2"/>
        <v>0</v>
      </c>
      <c r="W53" s="4">
        <f t="shared" si="3"/>
        <v>0</v>
      </c>
      <c r="X53" s="4">
        <f t="shared" si="4"/>
        <v>0</v>
      </c>
      <c r="Y53" s="4">
        <f t="shared" si="5"/>
        <v>0</v>
      </c>
      <c r="Z53" s="4">
        <f t="shared" si="6"/>
        <v>0</v>
      </c>
      <c r="AA53" s="4">
        <f t="shared" si="7"/>
        <v>0</v>
      </c>
      <c r="AB53" s="1" t="str">
        <f t="shared" si="9"/>
        <v/>
      </c>
    </row>
    <row r="54" spans="2:28" ht="59.25" customHeight="1">
      <c r="C54" s="36">
        <v>12</v>
      </c>
      <c r="D54" s="390" t="s">
        <v>45</v>
      </c>
      <c r="E54" s="391"/>
      <c r="F54" s="36" t="s">
        <v>591</v>
      </c>
      <c r="G54" s="392" t="s">
        <v>442</v>
      </c>
      <c r="H54" s="393"/>
      <c r="I54" s="393"/>
      <c r="J54" s="393"/>
      <c r="K54" s="394"/>
      <c r="L54" s="77"/>
      <c r="M54" s="77"/>
      <c r="N54" s="77"/>
      <c r="O54" s="78">
        <v>3</v>
      </c>
      <c r="P54" s="78">
        <v>2</v>
      </c>
      <c r="S54" s="4">
        <f t="shared" si="8"/>
        <v>0</v>
      </c>
      <c r="T54" s="4">
        <f t="shared" si="0"/>
        <v>0</v>
      </c>
      <c r="U54" s="4">
        <f t="shared" si="1"/>
        <v>0</v>
      </c>
      <c r="V54" s="4">
        <f t="shared" si="2"/>
        <v>0</v>
      </c>
      <c r="W54" s="4">
        <f t="shared" si="3"/>
        <v>0</v>
      </c>
      <c r="X54" s="4">
        <f t="shared" si="4"/>
        <v>0</v>
      </c>
      <c r="Y54" s="4">
        <f t="shared" si="5"/>
        <v>0</v>
      </c>
      <c r="Z54" s="4">
        <f t="shared" si="6"/>
        <v>0</v>
      </c>
      <c r="AA54" s="4">
        <f t="shared" si="7"/>
        <v>0</v>
      </c>
      <c r="AB54" s="1" t="str">
        <f t="shared" si="9"/>
        <v/>
      </c>
    </row>
    <row r="55" spans="2:28" ht="57.75" customHeight="1">
      <c r="C55" s="36">
        <v>12</v>
      </c>
      <c r="D55" s="390" t="s">
        <v>45</v>
      </c>
      <c r="E55" s="391"/>
      <c r="F55" s="36" t="s">
        <v>592</v>
      </c>
      <c r="G55" s="392" t="s">
        <v>593</v>
      </c>
      <c r="H55" s="393"/>
      <c r="I55" s="393"/>
      <c r="J55" s="393"/>
      <c r="K55" s="394"/>
      <c r="L55" s="77"/>
      <c r="M55" s="77"/>
      <c r="N55" s="77"/>
      <c r="O55" s="78">
        <v>3</v>
      </c>
      <c r="P55" s="78">
        <v>2</v>
      </c>
      <c r="S55" s="4">
        <f t="shared" si="8"/>
        <v>0</v>
      </c>
      <c r="T55" s="4">
        <f t="shared" si="0"/>
        <v>0</v>
      </c>
      <c r="U55" s="4">
        <f t="shared" si="1"/>
        <v>0</v>
      </c>
      <c r="V55" s="4">
        <f t="shared" si="2"/>
        <v>0</v>
      </c>
      <c r="W55" s="4">
        <f t="shared" si="3"/>
        <v>0</v>
      </c>
      <c r="X55" s="4">
        <f t="shared" si="4"/>
        <v>0</v>
      </c>
      <c r="Y55" s="4">
        <f t="shared" si="5"/>
        <v>0</v>
      </c>
      <c r="Z55" s="4">
        <f t="shared" si="6"/>
        <v>0</v>
      </c>
      <c r="AA55" s="4">
        <f t="shared" si="7"/>
        <v>0</v>
      </c>
      <c r="AB55" s="1" t="str">
        <f t="shared" si="9"/>
        <v/>
      </c>
    </row>
    <row r="56" spans="2:28" s="1" customFormat="1" ht="201.75" customHeight="1">
      <c r="B56" s="49"/>
      <c r="C56" s="131" t="s">
        <v>178</v>
      </c>
      <c r="D56" s="286" t="s">
        <v>179</v>
      </c>
      <c r="E56" s="286"/>
      <c r="F56" s="131" t="s">
        <v>180</v>
      </c>
      <c r="G56" s="282" t="s">
        <v>181</v>
      </c>
      <c r="H56" s="283"/>
      <c r="I56" s="283"/>
      <c r="J56" s="283"/>
      <c r="K56" s="284"/>
      <c r="L56" s="62"/>
      <c r="M56" s="62"/>
      <c r="N56" s="62"/>
      <c r="O56" s="63">
        <v>1</v>
      </c>
      <c r="P56" s="63">
        <v>2</v>
      </c>
      <c r="S56" s="34">
        <f t="shared" si="8"/>
        <v>0</v>
      </c>
      <c r="T56" s="34">
        <f t="shared" si="0"/>
        <v>0</v>
      </c>
      <c r="U56" s="34">
        <f t="shared" si="1"/>
        <v>0</v>
      </c>
      <c r="V56" s="34">
        <f t="shared" si="2"/>
        <v>0</v>
      </c>
      <c r="W56" s="34">
        <f t="shared" si="3"/>
        <v>0</v>
      </c>
      <c r="X56" s="34">
        <f t="shared" si="4"/>
        <v>0</v>
      </c>
      <c r="Y56" s="34">
        <f t="shared" si="5"/>
        <v>0</v>
      </c>
      <c r="Z56" s="34">
        <f t="shared" si="6"/>
        <v>0</v>
      </c>
      <c r="AA56" s="34">
        <f t="shared" si="7"/>
        <v>0</v>
      </c>
      <c r="AB56" s="1" t="str">
        <f t="shared" si="9"/>
        <v/>
      </c>
    </row>
    <row r="57" spans="2:28" s="1" customFormat="1" ht="201" customHeight="1">
      <c r="B57" s="49"/>
      <c r="C57" s="131" t="s">
        <v>178</v>
      </c>
      <c r="D57" s="286" t="s">
        <v>179</v>
      </c>
      <c r="E57" s="286"/>
      <c r="F57" s="131" t="s">
        <v>182</v>
      </c>
      <c r="G57" s="282" t="s">
        <v>183</v>
      </c>
      <c r="H57" s="283"/>
      <c r="I57" s="283"/>
      <c r="J57" s="283"/>
      <c r="K57" s="284"/>
      <c r="L57" s="62"/>
      <c r="M57" s="62"/>
      <c r="N57" s="62"/>
      <c r="O57" s="63">
        <v>2</v>
      </c>
      <c r="P57" s="63">
        <v>3</v>
      </c>
      <c r="S57" s="34">
        <f t="shared" si="8"/>
        <v>0</v>
      </c>
      <c r="T57" s="34">
        <f t="shared" si="0"/>
        <v>0</v>
      </c>
      <c r="U57" s="34">
        <f t="shared" si="1"/>
        <v>0</v>
      </c>
      <c r="V57" s="34">
        <f t="shared" si="2"/>
        <v>0</v>
      </c>
      <c r="W57" s="34">
        <f t="shared" si="3"/>
        <v>0</v>
      </c>
      <c r="X57" s="34">
        <f t="shared" si="4"/>
        <v>0</v>
      </c>
      <c r="Y57" s="34">
        <f t="shared" si="5"/>
        <v>0</v>
      </c>
      <c r="Z57" s="34">
        <f t="shared" si="6"/>
        <v>0</v>
      </c>
      <c r="AA57" s="34">
        <f t="shared" si="7"/>
        <v>0</v>
      </c>
      <c r="AB57" s="1" t="str">
        <f t="shared" ref="AB57" si="10">IF(OR(M57="X",N57="X"),_xlfn.CONCAT(F57,";"),"")</f>
        <v/>
      </c>
    </row>
    <row r="58" spans="2:28" s="1" customFormat="1" ht="113.25" customHeight="1">
      <c r="B58" s="49"/>
      <c r="C58" s="32" t="s">
        <v>184</v>
      </c>
      <c r="D58" s="223" t="s">
        <v>185</v>
      </c>
      <c r="E58" s="224"/>
      <c r="F58" s="32" t="s">
        <v>186</v>
      </c>
      <c r="G58" s="220" t="s">
        <v>187</v>
      </c>
      <c r="H58" s="221"/>
      <c r="I58" s="221"/>
      <c r="J58" s="221"/>
      <c r="K58" s="221"/>
      <c r="L58" s="62"/>
      <c r="M58" s="62"/>
      <c r="N58" s="62"/>
      <c r="O58" s="63">
        <v>2</v>
      </c>
      <c r="P58" s="63">
        <v>2</v>
      </c>
      <c r="S58" s="34">
        <f t="shared" si="8"/>
        <v>0</v>
      </c>
      <c r="T58" s="34">
        <f t="shared" si="0"/>
        <v>0</v>
      </c>
      <c r="U58" s="34">
        <f t="shared" si="1"/>
        <v>0</v>
      </c>
      <c r="V58" s="34">
        <f t="shared" si="2"/>
        <v>0</v>
      </c>
      <c r="W58" s="34">
        <f t="shared" si="3"/>
        <v>0</v>
      </c>
      <c r="X58" s="34">
        <f t="shared" si="4"/>
        <v>0</v>
      </c>
      <c r="Y58" s="34">
        <f t="shared" si="5"/>
        <v>0</v>
      </c>
      <c r="Z58" s="34">
        <f t="shared" si="6"/>
        <v>0</v>
      </c>
      <c r="AA58" s="34">
        <f t="shared" si="7"/>
        <v>0</v>
      </c>
      <c r="AB58" s="1" t="str">
        <f t="shared" si="9"/>
        <v/>
      </c>
    </row>
    <row r="59" spans="2:28" s="1" customFormat="1" ht="129.75" customHeight="1">
      <c r="B59" s="51"/>
      <c r="C59" s="32" t="s">
        <v>188</v>
      </c>
      <c r="D59" s="500" t="s">
        <v>189</v>
      </c>
      <c r="E59" s="500"/>
      <c r="F59" s="32" t="s">
        <v>190</v>
      </c>
      <c r="G59" s="271" t="s">
        <v>191</v>
      </c>
      <c r="H59" s="271"/>
      <c r="I59" s="271"/>
      <c r="J59" s="271"/>
      <c r="K59" s="271"/>
      <c r="L59" s="62"/>
      <c r="M59" s="62"/>
      <c r="N59" s="62"/>
      <c r="O59" s="63">
        <v>2</v>
      </c>
      <c r="P59" s="64">
        <v>2</v>
      </c>
      <c r="Q59" s="3"/>
      <c r="S59" s="34">
        <f t="shared" si="8"/>
        <v>0</v>
      </c>
      <c r="T59" s="34">
        <f t="shared" si="0"/>
        <v>0</v>
      </c>
      <c r="U59" s="34">
        <f t="shared" si="1"/>
        <v>0</v>
      </c>
      <c r="V59" s="34">
        <f t="shared" si="2"/>
        <v>0</v>
      </c>
      <c r="W59" s="34">
        <f t="shared" si="3"/>
        <v>0</v>
      </c>
      <c r="X59" s="34">
        <f t="shared" si="4"/>
        <v>0</v>
      </c>
      <c r="Y59" s="34">
        <f t="shared" si="5"/>
        <v>0</v>
      </c>
      <c r="Z59" s="34">
        <f t="shared" si="6"/>
        <v>0</v>
      </c>
      <c r="AA59" s="34">
        <f t="shared" si="7"/>
        <v>0</v>
      </c>
      <c r="AB59" s="1" t="str">
        <f t="shared" si="9"/>
        <v/>
      </c>
    </row>
    <row r="60" spans="2:28" s="1" customFormat="1" ht="129.75" customHeight="1">
      <c r="B60" s="51"/>
      <c r="C60" s="32" t="s">
        <v>192</v>
      </c>
      <c r="D60" s="270" t="s">
        <v>193</v>
      </c>
      <c r="E60" s="270"/>
      <c r="F60" s="32" t="s">
        <v>194</v>
      </c>
      <c r="G60" s="271" t="s">
        <v>195</v>
      </c>
      <c r="H60" s="271"/>
      <c r="I60" s="271"/>
      <c r="J60" s="271"/>
      <c r="K60" s="271"/>
      <c r="L60" s="62"/>
      <c r="M60" s="62"/>
      <c r="N60" s="62"/>
      <c r="O60" s="63">
        <v>2</v>
      </c>
      <c r="P60" s="64">
        <v>2</v>
      </c>
      <c r="Q60" s="3"/>
      <c r="S60" s="34">
        <f t="shared" si="8"/>
        <v>0</v>
      </c>
      <c r="T60" s="34">
        <f t="shared" si="0"/>
        <v>0</v>
      </c>
      <c r="U60" s="34">
        <f t="shared" si="1"/>
        <v>0</v>
      </c>
      <c r="V60" s="34">
        <f t="shared" si="2"/>
        <v>0</v>
      </c>
      <c r="W60" s="34">
        <f t="shared" si="3"/>
        <v>0</v>
      </c>
      <c r="X60" s="34">
        <f t="shared" si="4"/>
        <v>0</v>
      </c>
      <c r="Y60" s="34">
        <f t="shared" si="5"/>
        <v>0</v>
      </c>
      <c r="Z60" s="34">
        <f t="shared" si="6"/>
        <v>0</v>
      </c>
      <c r="AA60" s="34">
        <f t="shared" si="7"/>
        <v>0</v>
      </c>
      <c r="AB60" s="1" t="str">
        <f t="shared" si="9"/>
        <v/>
      </c>
    </row>
    <row r="61" spans="2:28" s="1" customFormat="1" ht="241.5" customHeight="1">
      <c r="B61" s="49"/>
      <c r="C61" s="132" t="s">
        <v>196</v>
      </c>
      <c r="D61" s="371" t="s">
        <v>197</v>
      </c>
      <c r="E61" s="372"/>
      <c r="F61" s="32" t="s">
        <v>198</v>
      </c>
      <c r="G61" s="282" t="s">
        <v>199</v>
      </c>
      <c r="H61" s="283"/>
      <c r="I61" s="283"/>
      <c r="J61" s="283"/>
      <c r="K61" s="284"/>
      <c r="L61" s="62"/>
      <c r="M61" s="62"/>
      <c r="N61" s="62"/>
      <c r="O61" s="64">
        <v>3</v>
      </c>
      <c r="P61" s="64">
        <v>1</v>
      </c>
      <c r="S61" s="34">
        <f>IF(AND(OR($M61="x",$N61="x"),$O61=1,$P61=3),1,0)</f>
        <v>0</v>
      </c>
      <c r="T61" s="34">
        <f>IF(AND(OR($M61="x",$N61="x"),$O61=2,$P61=3),1,0)</f>
        <v>0</v>
      </c>
      <c r="U61" s="34">
        <f>IF(AND(OR($M61="x",$N61="x"),$O61=3,$P61=3),1,0)</f>
        <v>0</v>
      </c>
      <c r="V61" s="34">
        <f>IF(AND(OR($M61="x",$N61="x"),$O61=1,$P61=2),1,0)</f>
        <v>0</v>
      </c>
      <c r="W61" s="34">
        <f>IF(AND(OR($M61="x",$N61="x"),$O61=2,$P61=2),1,0)</f>
        <v>0</v>
      </c>
      <c r="X61" s="34">
        <f>IF(AND(OR($M61="x",$N61="x"),$O61=3,$P61=2),1,0)</f>
        <v>0</v>
      </c>
      <c r="Y61" s="34">
        <f>IF(AND(OR($M61="x",$N61="x"),$O61=1,$P61=1),1,0)</f>
        <v>0</v>
      </c>
      <c r="Z61" s="34">
        <f>IF(AND(OR($M61="x",$N61="x"),$O61=2,$P61=1),1,0)</f>
        <v>0</v>
      </c>
      <c r="AA61" s="34">
        <f>IF(AND(OR($M61="x",$N61="x"),$O61=3,$P61=1),1,0)</f>
        <v>0</v>
      </c>
      <c r="AB61" s="1" t="str">
        <f t="shared" si="9"/>
        <v/>
      </c>
    </row>
    <row r="62" spans="2:28" s="1" customFormat="1" ht="93.75" customHeight="1">
      <c r="C62" s="36" t="s">
        <v>268</v>
      </c>
      <c r="D62" s="334" t="s">
        <v>269</v>
      </c>
      <c r="E62" s="335"/>
      <c r="F62" s="36" t="s">
        <v>270</v>
      </c>
      <c r="G62" s="362" t="s">
        <v>271</v>
      </c>
      <c r="H62" s="363"/>
      <c r="I62" s="363"/>
      <c r="J62" s="363"/>
      <c r="K62" s="364"/>
      <c r="L62" s="67"/>
      <c r="M62" s="67"/>
      <c r="N62" s="67"/>
      <c r="O62" s="68">
        <v>3</v>
      </c>
      <c r="P62" s="68">
        <v>2</v>
      </c>
      <c r="S62" s="1">
        <f t="shared" si="8"/>
        <v>0</v>
      </c>
      <c r="T62" s="1">
        <f t="shared" si="0"/>
        <v>0</v>
      </c>
      <c r="U62" s="1">
        <f t="shared" si="1"/>
        <v>0</v>
      </c>
      <c r="V62" s="1">
        <f t="shared" si="2"/>
        <v>0</v>
      </c>
      <c r="W62" s="1">
        <f t="shared" si="3"/>
        <v>0</v>
      </c>
      <c r="X62" s="1">
        <f t="shared" si="4"/>
        <v>0</v>
      </c>
      <c r="Y62" s="1">
        <f t="shared" si="5"/>
        <v>0</v>
      </c>
      <c r="Z62" s="1">
        <f t="shared" si="6"/>
        <v>0</v>
      </c>
      <c r="AA62" s="1">
        <f t="shared" si="7"/>
        <v>0</v>
      </c>
      <c r="AB62" s="1" t="str">
        <f t="shared" si="9"/>
        <v/>
      </c>
    </row>
    <row r="63" spans="2:28" ht="18" customHeight="1">
      <c r="C63" s="79"/>
      <c r="D63" s="79"/>
      <c r="E63" s="79"/>
      <c r="F63" s="79"/>
      <c r="G63" s="79"/>
      <c r="H63" s="79"/>
      <c r="I63" s="79"/>
      <c r="J63" s="79"/>
      <c r="K63" s="79"/>
      <c r="L63" s="79"/>
      <c r="M63" s="79"/>
      <c r="N63" s="79"/>
      <c r="O63" s="79"/>
      <c r="P63" s="79"/>
    </row>
    <row r="64" spans="2:28" s="206" customFormat="1" ht="56.25" customHeight="1">
      <c r="B64" s="207"/>
      <c r="C64" s="285" t="s">
        <v>272</v>
      </c>
      <c r="D64" s="285"/>
      <c r="E64" s="285"/>
      <c r="F64" s="285"/>
      <c r="G64" s="285"/>
      <c r="H64" s="285"/>
      <c r="I64" s="285"/>
      <c r="J64" s="285"/>
      <c r="K64" s="285"/>
      <c r="L64" s="285"/>
      <c r="M64" s="285"/>
      <c r="N64" s="285"/>
      <c r="O64" s="285"/>
      <c r="P64" s="285"/>
    </row>
    <row r="65" spans="1:28" s="209" customFormat="1" ht="264.75" customHeight="1">
      <c r="A65" s="208"/>
      <c r="B65" s="207"/>
      <c r="C65" s="238" t="s">
        <v>273</v>
      </c>
      <c r="D65" s="238"/>
      <c r="E65" s="238"/>
      <c r="F65" s="238"/>
      <c r="G65" s="238"/>
      <c r="H65" s="238"/>
      <c r="I65" s="238"/>
      <c r="J65" s="238"/>
      <c r="K65" s="238"/>
      <c r="L65" s="238"/>
      <c r="M65" s="238"/>
      <c r="N65" s="238"/>
      <c r="O65" s="238"/>
      <c r="P65" s="238"/>
      <c r="Q65" s="206"/>
    </row>
    <row r="66" spans="1:28" s="209" customFormat="1" ht="64.5" customHeight="1" thickBot="1">
      <c r="A66" s="208"/>
      <c r="B66" s="207"/>
      <c r="C66" s="238" t="s">
        <v>274</v>
      </c>
      <c r="D66" s="238"/>
      <c r="E66" s="238"/>
      <c r="F66" s="238"/>
      <c r="G66" s="238"/>
      <c r="H66" s="238"/>
      <c r="I66" s="238"/>
      <c r="J66" s="238"/>
      <c r="K66" s="238"/>
      <c r="L66" s="238"/>
      <c r="M66" s="238"/>
      <c r="N66" s="238"/>
      <c r="O66" s="238"/>
      <c r="P66" s="238"/>
      <c r="Q66" s="206"/>
    </row>
    <row r="67" spans="1:28" s="209" customFormat="1" ht="48" customHeight="1">
      <c r="A67" s="208"/>
      <c r="B67" s="207"/>
      <c r="C67" s="352" t="s">
        <v>275</v>
      </c>
      <c r="D67" s="353"/>
      <c r="E67" s="353"/>
      <c r="F67" s="353" t="s">
        <v>276</v>
      </c>
      <c r="G67" s="353"/>
      <c r="H67" s="353"/>
      <c r="I67" s="353"/>
      <c r="J67" s="353"/>
      <c r="K67" s="353"/>
      <c r="L67" s="353"/>
      <c r="M67" s="353" t="s">
        <v>277</v>
      </c>
      <c r="N67" s="353"/>
      <c r="O67" s="353"/>
      <c r="P67" s="368"/>
      <c r="Q67" s="206"/>
    </row>
    <row r="68" spans="1:28" s="209" customFormat="1" ht="71.25" customHeight="1">
      <c r="A68" s="208"/>
      <c r="B68" s="207"/>
      <c r="C68" s="354" t="s">
        <v>278</v>
      </c>
      <c r="D68" s="355"/>
      <c r="E68" s="355"/>
      <c r="F68" s="358" t="s">
        <v>279</v>
      </c>
      <c r="G68" s="358"/>
      <c r="H68" s="358"/>
      <c r="I68" s="358"/>
      <c r="J68" s="358"/>
      <c r="K68" s="358"/>
      <c r="L68" s="358"/>
      <c r="M68" s="358" t="s">
        <v>280</v>
      </c>
      <c r="N68" s="358"/>
      <c r="O68" s="358"/>
      <c r="P68" s="360"/>
      <c r="Q68" s="206"/>
    </row>
    <row r="69" spans="1:28" s="209" customFormat="1" ht="113.25" customHeight="1">
      <c r="A69" s="208"/>
      <c r="B69" s="207"/>
      <c r="C69" s="354" t="s">
        <v>281</v>
      </c>
      <c r="D69" s="355"/>
      <c r="E69" s="355"/>
      <c r="F69" s="358" t="s">
        <v>282</v>
      </c>
      <c r="G69" s="358"/>
      <c r="H69" s="358"/>
      <c r="I69" s="358"/>
      <c r="J69" s="358"/>
      <c r="K69" s="358"/>
      <c r="L69" s="358"/>
      <c r="M69" s="358" t="s">
        <v>280</v>
      </c>
      <c r="N69" s="358"/>
      <c r="O69" s="358"/>
      <c r="P69" s="360"/>
      <c r="Q69" s="206"/>
    </row>
    <row r="70" spans="1:28" s="209" customFormat="1" ht="100.5" customHeight="1" thickBot="1">
      <c r="A70" s="208"/>
      <c r="B70" s="207"/>
      <c r="C70" s="356" t="s">
        <v>283</v>
      </c>
      <c r="D70" s="357"/>
      <c r="E70" s="357"/>
      <c r="F70" s="359" t="s">
        <v>284</v>
      </c>
      <c r="G70" s="359"/>
      <c r="H70" s="359"/>
      <c r="I70" s="359"/>
      <c r="J70" s="359"/>
      <c r="K70" s="359"/>
      <c r="L70" s="359"/>
      <c r="M70" s="359" t="s">
        <v>285</v>
      </c>
      <c r="N70" s="359"/>
      <c r="O70" s="359"/>
      <c r="P70" s="361"/>
      <c r="Q70" s="206"/>
    </row>
    <row r="71" spans="1:28" s="209" customFormat="1" ht="32.25" customHeight="1">
      <c r="A71" s="208"/>
      <c r="B71" s="207"/>
      <c r="C71" s="337" t="s">
        <v>286</v>
      </c>
      <c r="D71" s="337"/>
      <c r="E71" s="337"/>
      <c r="F71" s="337"/>
      <c r="G71" s="337"/>
      <c r="H71" s="337"/>
      <c r="I71" s="337"/>
      <c r="J71" s="337"/>
      <c r="K71" s="337"/>
      <c r="L71" s="337"/>
      <c r="M71" s="337"/>
      <c r="N71" s="337"/>
      <c r="O71" s="337"/>
      <c r="P71" s="337"/>
      <c r="Q71" s="206"/>
    </row>
    <row r="72" spans="1:28" s="209" customFormat="1" ht="139.5" customHeight="1">
      <c r="A72" s="208"/>
      <c r="B72" s="207"/>
      <c r="C72" s="238" t="s">
        <v>287</v>
      </c>
      <c r="D72" s="238"/>
      <c r="E72" s="238"/>
      <c r="F72" s="238"/>
      <c r="G72" s="238"/>
      <c r="H72" s="238"/>
      <c r="I72" s="238"/>
      <c r="J72" s="238"/>
      <c r="K72" s="238"/>
      <c r="L72" s="238"/>
      <c r="M72" s="238"/>
      <c r="N72" s="238"/>
      <c r="O72" s="238"/>
      <c r="P72" s="238"/>
      <c r="Q72" s="206"/>
    </row>
    <row r="73" spans="1:28" s="5" customFormat="1" ht="7.5" customHeight="1">
      <c r="A73" s="4"/>
      <c r="B73" s="21"/>
      <c r="C73" s="122"/>
      <c r="D73" s="122"/>
      <c r="E73" s="122"/>
      <c r="F73" s="122"/>
      <c r="G73" s="123"/>
      <c r="H73" s="123"/>
      <c r="I73" s="123"/>
      <c r="J73" s="123"/>
      <c r="K73" s="123"/>
      <c r="L73" s="123"/>
      <c r="M73" s="123"/>
      <c r="N73" s="123"/>
      <c r="O73" s="124"/>
      <c r="P73" s="124"/>
      <c r="Q73" s="21"/>
      <c r="S73" s="4"/>
      <c r="T73" s="4"/>
      <c r="U73" s="4"/>
      <c r="V73" s="4"/>
      <c r="W73" s="4"/>
      <c r="X73" s="4"/>
      <c r="Y73" s="4"/>
      <c r="Z73" s="4"/>
      <c r="AA73" s="4"/>
      <c r="AB73" s="4"/>
    </row>
    <row r="74" spans="1:28" ht="25.5" customHeight="1">
      <c r="C74" s="112"/>
      <c r="D74" s="112"/>
      <c r="E74" s="112"/>
      <c r="F74" s="112"/>
      <c r="G74" s="485"/>
      <c r="H74" s="486"/>
      <c r="I74" s="475" t="s">
        <v>288</v>
      </c>
      <c r="J74" s="476"/>
      <c r="K74" s="476"/>
      <c r="L74" s="476"/>
      <c r="M74" s="476"/>
      <c r="N74" s="477"/>
      <c r="O74" s="125"/>
      <c r="P74" s="112"/>
    </row>
    <row r="75" spans="1:28" ht="25.5" customHeight="1">
      <c r="C75" s="112"/>
      <c r="D75" s="112"/>
      <c r="E75" s="112"/>
      <c r="F75" s="112"/>
      <c r="G75" s="487"/>
      <c r="H75" s="488"/>
      <c r="I75" s="466" t="s">
        <v>289</v>
      </c>
      <c r="J75" s="467"/>
      <c r="K75" s="466" t="s">
        <v>290</v>
      </c>
      <c r="L75" s="467"/>
      <c r="M75" s="466" t="s">
        <v>291</v>
      </c>
      <c r="N75" s="467"/>
      <c r="O75" s="126"/>
      <c r="P75" s="112"/>
    </row>
    <row r="76" spans="1:28" ht="25.5" customHeight="1">
      <c r="C76" s="112"/>
      <c r="D76" s="112"/>
      <c r="E76" s="112"/>
      <c r="F76" s="112"/>
      <c r="G76" s="478" t="s">
        <v>292</v>
      </c>
      <c r="H76" s="128" t="s">
        <v>293</v>
      </c>
      <c r="I76" s="481">
        <f>SUM(S18:S62)</f>
        <v>0</v>
      </c>
      <c r="J76" s="482"/>
      <c r="K76" s="481">
        <f>SUM(T18:T62)</f>
        <v>0</v>
      </c>
      <c r="L76" s="482"/>
      <c r="M76" s="483">
        <f>SUM(U18:U62)</f>
        <v>0</v>
      </c>
      <c r="N76" s="483"/>
      <c r="O76" s="214"/>
      <c r="P76" s="214"/>
    </row>
    <row r="77" spans="1:28" ht="25.5" customHeight="1">
      <c r="C77" s="112"/>
      <c r="D77" s="112"/>
      <c r="E77" s="112"/>
      <c r="F77" s="112"/>
      <c r="G77" s="479"/>
      <c r="H77" s="128" t="s">
        <v>294</v>
      </c>
      <c r="I77" s="489">
        <f>SUM(V18:V62)</f>
        <v>0</v>
      </c>
      <c r="J77" s="490"/>
      <c r="K77" s="491">
        <f>SUM(W18:W62)</f>
        <v>0</v>
      </c>
      <c r="L77" s="492"/>
      <c r="M77" s="484">
        <f>SUM(X18:X62)</f>
        <v>0</v>
      </c>
      <c r="N77" s="484"/>
      <c r="O77" s="214"/>
      <c r="P77" s="214"/>
    </row>
    <row r="78" spans="1:28" ht="25.5" customHeight="1">
      <c r="C78" s="112"/>
      <c r="D78" s="112"/>
      <c r="E78" s="112"/>
      <c r="F78" s="112"/>
      <c r="G78" s="480"/>
      <c r="H78" s="128" t="s">
        <v>295</v>
      </c>
      <c r="I78" s="489">
        <f>SUM(Y18:Y62)</f>
        <v>0</v>
      </c>
      <c r="J78" s="490"/>
      <c r="K78" s="489">
        <f>SUM(Z18:Z62)</f>
        <v>0</v>
      </c>
      <c r="L78" s="490"/>
      <c r="M78" s="484">
        <f>SUM(AA18:AA62)</f>
        <v>0</v>
      </c>
      <c r="N78" s="484"/>
      <c r="O78" s="214"/>
      <c r="P78" s="214"/>
    </row>
    <row r="79" spans="1:28" ht="48" customHeight="1">
      <c r="C79" s="112"/>
      <c r="D79" s="112"/>
      <c r="E79" s="112"/>
      <c r="F79" s="112"/>
      <c r="G79" s="464" t="s">
        <v>296</v>
      </c>
      <c r="H79" s="464"/>
      <c r="I79" s="464"/>
      <c r="J79" s="464"/>
      <c r="K79" s="464"/>
      <c r="L79" s="464"/>
      <c r="M79" s="464"/>
      <c r="N79" s="125">
        <f>SUM(I76:N78)</f>
        <v>0</v>
      </c>
      <c r="O79" s="215"/>
      <c r="P79" s="112"/>
    </row>
    <row r="80" spans="1:28" s="3" customFormat="1" ht="78" customHeight="1">
      <c r="A80" s="16"/>
      <c r="B80" s="49"/>
      <c r="C80" s="249" t="s">
        <v>297</v>
      </c>
      <c r="D80" s="249"/>
      <c r="E80" s="249"/>
      <c r="F80" s="249"/>
      <c r="G80" s="249"/>
      <c r="H80" s="249"/>
      <c r="I80" s="249"/>
      <c r="J80" s="249"/>
      <c r="K80" s="249"/>
      <c r="L80" s="249"/>
      <c r="M80" s="249"/>
      <c r="N80" s="249"/>
      <c r="O80" s="249"/>
      <c r="P80" s="249"/>
      <c r="Q80" s="1"/>
    </row>
    <row r="81" spans="2:18" s="1" customFormat="1" ht="21" customHeight="1">
      <c r="B81" s="49"/>
      <c r="C81" s="454"/>
      <c r="D81" s="455"/>
      <c r="E81" s="455"/>
      <c r="F81" s="455"/>
      <c r="G81" s="455"/>
      <c r="H81" s="455"/>
      <c r="I81" s="455"/>
      <c r="J81" s="455"/>
      <c r="K81" s="455"/>
      <c r="L81" s="455"/>
      <c r="M81" s="455"/>
      <c r="N81" s="455"/>
      <c r="O81" s="455"/>
      <c r="P81" s="456"/>
      <c r="Q81" s="48"/>
      <c r="R81" s="48"/>
    </row>
    <row r="82" spans="2:18" s="1" customFormat="1" ht="21" customHeight="1">
      <c r="B82" s="49"/>
      <c r="C82" s="457"/>
      <c r="D82" s="458"/>
      <c r="E82" s="458"/>
      <c r="F82" s="458"/>
      <c r="G82" s="458"/>
      <c r="H82" s="458"/>
      <c r="I82" s="458"/>
      <c r="J82" s="458"/>
      <c r="K82" s="458"/>
      <c r="L82" s="458"/>
      <c r="M82" s="458"/>
      <c r="N82" s="458"/>
      <c r="O82" s="458"/>
      <c r="P82" s="459"/>
      <c r="Q82" s="48"/>
      <c r="R82" s="48"/>
    </row>
    <row r="83" spans="2:18" s="1" customFormat="1" ht="21" customHeight="1">
      <c r="B83" s="49"/>
      <c r="C83" s="457"/>
      <c r="D83" s="458"/>
      <c r="E83" s="458"/>
      <c r="F83" s="458"/>
      <c r="G83" s="458"/>
      <c r="H83" s="458"/>
      <c r="I83" s="458"/>
      <c r="J83" s="458"/>
      <c r="K83" s="458"/>
      <c r="L83" s="458"/>
      <c r="M83" s="458"/>
      <c r="N83" s="458"/>
      <c r="O83" s="458"/>
      <c r="P83" s="459"/>
      <c r="Q83" s="48"/>
      <c r="R83" s="48"/>
    </row>
    <row r="84" spans="2:18" s="1" customFormat="1" ht="21" customHeight="1">
      <c r="B84" s="49"/>
      <c r="C84" s="457"/>
      <c r="D84" s="458"/>
      <c r="E84" s="458"/>
      <c r="F84" s="458"/>
      <c r="G84" s="458"/>
      <c r="H84" s="458"/>
      <c r="I84" s="458"/>
      <c r="J84" s="458"/>
      <c r="K84" s="458"/>
      <c r="L84" s="458"/>
      <c r="M84" s="458"/>
      <c r="N84" s="458"/>
      <c r="O84" s="458"/>
      <c r="P84" s="459"/>
      <c r="Q84" s="48"/>
      <c r="R84" s="48"/>
    </row>
    <row r="85" spans="2:18" s="1" customFormat="1" ht="21" customHeight="1">
      <c r="B85" s="49"/>
      <c r="C85" s="460"/>
      <c r="D85" s="461"/>
      <c r="E85" s="461"/>
      <c r="F85" s="461"/>
      <c r="G85" s="461"/>
      <c r="H85" s="461"/>
      <c r="I85" s="461"/>
      <c r="J85" s="461"/>
      <c r="K85" s="461"/>
      <c r="L85" s="461"/>
      <c r="M85" s="461"/>
      <c r="N85" s="461"/>
      <c r="O85" s="461"/>
      <c r="P85" s="462"/>
      <c r="Q85" s="48"/>
      <c r="R85" s="48"/>
    </row>
    <row r="86" spans="2:18" s="1" customFormat="1" ht="57.75" customHeight="1">
      <c r="B86" s="49"/>
      <c r="C86" s="112"/>
      <c r="D86" s="112"/>
      <c r="E86" s="112"/>
      <c r="F86" s="112"/>
      <c r="G86" s="112"/>
      <c r="H86" s="112"/>
      <c r="I86" s="112"/>
      <c r="J86" s="112"/>
      <c r="K86" s="112"/>
      <c r="L86" s="112"/>
      <c r="M86" s="112"/>
      <c r="N86" s="112"/>
      <c r="O86" s="112"/>
      <c r="P86" s="112"/>
      <c r="Q86" s="48"/>
      <c r="R86" s="48"/>
    </row>
    <row r="87" spans="2:18" s="1" customFormat="1" ht="57.75" customHeight="1">
      <c r="B87" s="49"/>
      <c r="C87" s="249" t="s">
        <v>298</v>
      </c>
      <c r="D87" s="249"/>
      <c r="E87" s="249"/>
      <c r="F87" s="249"/>
      <c r="G87" s="249"/>
      <c r="H87" s="249"/>
      <c r="I87" s="249"/>
      <c r="J87" s="249"/>
      <c r="K87" s="249"/>
      <c r="L87" s="249"/>
      <c r="M87" s="249"/>
      <c r="N87" s="249"/>
      <c r="O87" s="249"/>
      <c r="P87" s="249"/>
      <c r="Q87" s="48"/>
      <c r="R87" s="48"/>
    </row>
    <row r="88" spans="2:18" s="1" customFormat="1" ht="21" customHeight="1">
      <c r="B88" s="49"/>
      <c r="C88" s="454"/>
      <c r="D88" s="455"/>
      <c r="E88" s="455"/>
      <c r="F88" s="455"/>
      <c r="G88" s="455"/>
      <c r="H88" s="455"/>
      <c r="I88" s="455"/>
      <c r="J88" s="455"/>
      <c r="K88" s="455"/>
      <c r="L88" s="455"/>
      <c r="M88" s="455"/>
      <c r="N88" s="455"/>
      <c r="O88" s="455"/>
      <c r="P88" s="456"/>
      <c r="Q88" s="48"/>
      <c r="R88" s="48"/>
    </row>
    <row r="89" spans="2:18" s="1" customFormat="1" ht="21" customHeight="1">
      <c r="B89" s="49"/>
      <c r="C89" s="457"/>
      <c r="D89" s="458"/>
      <c r="E89" s="458"/>
      <c r="F89" s="458"/>
      <c r="G89" s="458"/>
      <c r="H89" s="458"/>
      <c r="I89" s="458"/>
      <c r="J89" s="458"/>
      <c r="K89" s="458"/>
      <c r="L89" s="458"/>
      <c r="M89" s="458"/>
      <c r="N89" s="458"/>
      <c r="O89" s="458"/>
      <c r="P89" s="459"/>
      <c r="Q89" s="48"/>
      <c r="R89" s="48"/>
    </row>
    <row r="90" spans="2:18" s="1" customFormat="1" ht="21" customHeight="1">
      <c r="B90" s="49"/>
      <c r="C90" s="457"/>
      <c r="D90" s="458"/>
      <c r="E90" s="458"/>
      <c r="F90" s="458"/>
      <c r="G90" s="458"/>
      <c r="H90" s="458"/>
      <c r="I90" s="458"/>
      <c r="J90" s="458"/>
      <c r="K90" s="458"/>
      <c r="L90" s="458"/>
      <c r="M90" s="458"/>
      <c r="N90" s="458"/>
      <c r="O90" s="458"/>
      <c r="P90" s="459"/>
      <c r="Q90" s="48"/>
      <c r="R90" s="48"/>
    </row>
    <row r="91" spans="2:18" s="1" customFormat="1" ht="21" customHeight="1">
      <c r="B91" s="49"/>
      <c r="C91" s="457"/>
      <c r="D91" s="458"/>
      <c r="E91" s="458"/>
      <c r="F91" s="458"/>
      <c r="G91" s="458"/>
      <c r="H91" s="458"/>
      <c r="I91" s="458"/>
      <c r="J91" s="458"/>
      <c r="K91" s="458"/>
      <c r="L91" s="458"/>
      <c r="M91" s="458"/>
      <c r="N91" s="458"/>
      <c r="O91" s="458"/>
      <c r="P91" s="459"/>
      <c r="Q91" s="48"/>
      <c r="R91" s="48"/>
    </row>
    <row r="92" spans="2:18" s="1" customFormat="1" ht="21" customHeight="1">
      <c r="B92" s="49"/>
      <c r="C92" s="460"/>
      <c r="D92" s="461"/>
      <c r="E92" s="461"/>
      <c r="F92" s="461"/>
      <c r="G92" s="461"/>
      <c r="H92" s="461"/>
      <c r="I92" s="461"/>
      <c r="J92" s="461"/>
      <c r="K92" s="461"/>
      <c r="L92" s="461"/>
      <c r="M92" s="461"/>
      <c r="N92" s="461"/>
      <c r="O92" s="461"/>
      <c r="P92" s="462"/>
      <c r="Q92" s="48"/>
      <c r="R92" s="48"/>
    </row>
    <row r="93" spans="2:18" s="1" customFormat="1" ht="57.75" customHeight="1">
      <c r="B93" s="49"/>
      <c r="C93" s="112"/>
      <c r="D93" s="112"/>
      <c r="E93" s="112"/>
      <c r="F93" s="112"/>
      <c r="G93" s="112"/>
      <c r="H93" s="112"/>
      <c r="I93" s="112"/>
      <c r="J93" s="112"/>
      <c r="K93" s="112"/>
      <c r="L93" s="112"/>
      <c r="M93" s="112"/>
      <c r="N93" s="112"/>
      <c r="O93" s="112"/>
      <c r="P93" s="112"/>
      <c r="Q93" s="48"/>
      <c r="R93" s="48"/>
    </row>
    <row r="94" spans="2:18" s="1" customFormat="1" ht="110.25" customHeight="1">
      <c r="B94" s="49"/>
      <c r="C94" s="249" t="s">
        <v>299</v>
      </c>
      <c r="D94" s="249"/>
      <c r="E94" s="249"/>
      <c r="F94" s="249"/>
      <c r="G94" s="249"/>
      <c r="H94" s="249"/>
      <c r="I94" s="249"/>
      <c r="J94" s="249"/>
      <c r="K94" s="249"/>
      <c r="L94" s="249"/>
      <c r="M94" s="249"/>
      <c r="N94" s="249"/>
      <c r="O94" s="249"/>
      <c r="P94" s="249"/>
    </row>
    <row r="95" spans="2:18" s="1" customFormat="1" ht="21" customHeight="1">
      <c r="B95" s="49"/>
      <c r="C95" s="454"/>
      <c r="D95" s="455"/>
      <c r="E95" s="455"/>
      <c r="F95" s="455"/>
      <c r="G95" s="455"/>
      <c r="H95" s="455"/>
      <c r="I95" s="455"/>
      <c r="J95" s="455"/>
      <c r="K95" s="455"/>
      <c r="L95" s="455"/>
      <c r="M95" s="455"/>
      <c r="N95" s="455"/>
      <c r="O95" s="455"/>
      <c r="P95" s="456"/>
      <c r="Q95" s="48"/>
      <c r="R95" s="48"/>
    </row>
    <row r="96" spans="2:18" s="1" customFormat="1" ht="21" customHeight="1">
      <c r="B96" s="49"/>
      <c r="C96" s="457"/>
      <c r="D96" s="458"/>
      <c r="E96" s="458"/>
      <c r="F96" s="458"/>
      <c r="G96" s="458"/>
      <c r="H96" s="458"/>
      <c r="I96" s="458"/>
      <c r="J96" s="458"/>
      <c r="K96" s="458"/>
      <c r="L96" s="458"/>
      <c r="M96" s="458"/>
      <c r="N96" s="458"/>
      <c r="O96" s="458"/>
      <c r="P96" s="459"/>
      <c r="Q96" s="48"/>
      <c r="R96" s="48"/>
    </row>
    <row r="97" spans="1:28" s="1" customFormat="1" ht="21" customHeight="1">
      <c r="B97" s="49"/>
      <c r="C97" s="457"/>
      <c r="D97" s="458"/>
      <c r="E97" s="458"/>
      <c r="F97" s="458"/>
      <c r="G97" s="458"/>
      <c r="H97" s="458"/>
      <c r="I97" s="458"/>
      <c r="J97" s="458"/>
      <c r="K97" s="458"/>
      <c r="L97" s="458"/>
      <c r="M97" s="458"/>
      <c r="N97" s="458"/>
      <c r="O97" s="458"/>
      <c r="P97" s="459"/>
      <c r="Q97" s="48"/>
      <c r="R97" s="48"/>
    </row>
    <row r="98" spans="1:28" s="1" customFormat="1" ht="21" customHeight="1">
      <c r="B98" s="49"/>
      <c r="C98" s="457"/>
      <c r="D98" s="458"/>
      <c r="E98" s="458"/>
      <c r="F98" s="458"/>
      <c r="G98" s="458"/>
      <c r="H98" s="458"/>
      <c r="I98" s="458"/>
      <c r="J98" s="458"/>
      <c r="K98" s="458"/>
      <c r="L98" s="458"/>
      <c r="M98" s="458"/>
      <c r="N98" s="458"/>
      <c r="O98" s="458"/>
      <c r="P98" s="459"/>
      <c r="Q98" s="48"/>
      <c r="R98" s="48"/>
    </row>
    <row r="99" spans="1:28" s="1" customFormat="1" ht="21" customHeight="1">
      <c r="B99" s="49"/>
      <c r="C99" s="460"/>
      <c r="D99" s="461"/>
      <c r="E99" s="461"/>
      <c r="F99" s="461"/>
      <c r="G99" s="461"/>
      <c r="H99" s="461"/>
      <c r="I99" s="461"/>
      <c r="J99" s="461"/>
      <c r="K99" s="461"/>
      <c r="L99" s="461"/>
      <c r="M99" s="461"/>
      <c r="N99" s="461"/>
      <c r="O99" s="461"/>
      <c r="P99" s="462"/>
      <c r="Q99" s="48"/>
      <c r="R99" s="48"/>
    </row>
    <row r="100" spans="1:28" s="1" customFormat="1" ht="21" customHeight="1">
      <c r="B100" s="49"/>
      <c r="C100" s="216"/>
      <c r="D100" s="216"/>
      <c r="E100" s="216"/>
      <c r="F100" s="216"/>
      <c r="G100" s="216"/>
      <c r="H100" s="216"/>
      <c r="I100" s="216"/>
      <c r="J100" s="216"/>
      <c r="K100" s="216"/>
      <c r="L100" s="216"/>
      <c r="M100" s="216"/>
      <c r="N100" s="216"/>
      <c r="O100" s="216"/>
      <c r="P100" s="216"/>
      <c r="Q100" s="48"/>
      <c r="R100" s="48"/>
    </row>
    <row r="101" spans="1:28" s="1" customFormat="1">
      <c r="B101" s="50"/>
      <c r="C101" s="463" t="s">
        <v>300</v>
      </c>
      <c r="D101" s="463"/>
      <c r="E101" s="463"/>
      <c r="F101" s="463"/>
      <c r="G101" s="463"/>
      <c r="H101" s="463"/>
      <c r="I101" s="463"/>
      <c r="J101" s="463"/>
      <c r="K101" s="463"/>
      <c r="L101" s="463"/>
      <c r="M101" s="463"/>
      <c r="N101" s="463"/>
      <c r="O101" s="112"/>
      <c r="P101" s="112"/>
      <c r="Q101" s="2"/>
    </row>
    <row r="102" spans="1:28" s="209" customFormat="1" ht="128.25" customHeight="1">
      <c r="A102" s="208"/>
      <c r="B102" s="207"/>
      <c r="C102" s="238" t="s">
        <v>301</v>
      </c>
      <c r="D102" s="238"/>
      <c r="E102" s="238"/>
      <c r="F102" s="238"/>
      <c r="G102" s="238"/>
      <c r="H102" s="238"/>
      <c r="I102" s="238"/>
      <c r="J102" s="238"/>
      <c r="K102" s="238"/>
      <c r="L102" s="238"/>
      <c r="M102" s="238"/>
      <c r="N102" s="238"/>
      <c r="O102" s="238"/>
      <c r="P102" s="238"/>
      <c r="Q102" s="206"/>
    </row>
    <row r="103" spans="1:28" s="209" customFormat="1" ht="81" customHeight="1">
      <c r="A103" s="208"/>
      <c r="B103" s="207"/>
      <c r="C103" s="238" t="s">
        <v>302</v>
      </c>
      <c r="D103" s="238"/>
      <c r="E103" s="238"/>
      <c r="F103" s="238"/>
      <c r="G103" s="238"/>
      <c r="H103" s="238"/>
      <c r="I103" s="238"/>
      <c r="J103" s="238"/>
      <c r="K103" s="238"/>
      <c r="L103" s="238"/>
      <c r="M103" s="238"/>
      <c r="N103" s="238"/>
      <c r="O103" s="238"/>
      <c r="P103" s="238"/>
      <c r="Q103" s="206"/>
    </row>
    <row r="104" spans="1:28" s="209" customFormat="1" ht="273.75" customHeight="1">
      <c r="A104" s="208"/>
      <c r="B104" s="207"/>
      <c r="C104" s="238" t="s">
        <v>303</v>
      </c>
      <c r="D104" s="238"/>
      <c r="E104" s="238"/>
      <c r="F104" s="238"/>
      <c r="G104" s="238"/>
      <c r="H104" s="238"/>
      <c r="I104" s="238"/>
      <c r="J104" s="238"/>
      <c r="K104" s="238"/>
      <c r="L104" s="238"/>
      <c r="M104" s="238"/>
      <c r="N104" s="238"/>
      <c r="O104" s="238"/>
      <c r="P104" s="238"/>
      <c r="Q104" s="206"/>
    </row>
    <row r="105" spans="1:28" s="206" customFormat="1" ht="129" customHeight="1">
      <c r="B105" s="207"/>
      <c r="C105" s="238" t="s">
        <v>304</v>
      </c>
      <c r="D105" s="238"/>
      <c r="E105" s="238"/>
      <c r="F105" s="238"/>
      <c r="G105" s="238"/>
      <c r="H105" s="238"/>
      <c r="I105" s="238"/>
      <c r="J105" s="238"/>
      <c r="K105" s="238"/>
      <c r="L105" s="238"/>
      <c r="M105" s="238"/>
      <c r="N105" s="238"/>
      <c r="O105" s="238"/>
      <c r="P105" s="238"/>
      <c r="AB105" s="210"/>
    </row>
    <row r="106" spans="1:28" s="209" customFormat="1" ht="324" customHeight="1">
      <c r="A106" s="208"/>
      <c r="B106" s="207"/>
      <c r="C106" s="238" t="s">
        <v>305</v>
      </c>
      <c r="D106" s="238"/>
      <c r="E106" s="238"/>
      <c r="F106" s="238"/>
      <c r="G106" s="238"/>
      <c r="H106" s="238"/>
      <c r="I106" s="238"/>
      <c r="J106" s="238"/>
      <c r="K106" s="238"/>
      <c r="L106" s="238"/>
      <c r="M106" s="238"/>
      <c r="N106" s="238"/>
      <c r="O106" s="238"/>
      <c r="P106" s="238"/>
      <c r="Q106" s="206"/>
    </row>
    <row r="107" spans="1:28" s="206" customFormat="1" ht="144" customHeight="1">
      <c r="B107" s="211"/>
      <c r="C107" s="250" t="s">
        <v>306</v>
      </c>
      <c r="D107" s="250"/>
      <c r="E107" s="250"/>
      <c r="F107" s="250"/>
      <c r="G107" s="250"/>
      <c r="H107" s="250"/>
      <c r="I107" s="250"/>
      <c r="J107" s="250"/>
      <c r="K107" s="250"/>
      <c r="L107" s="250"/>
      <c r="M107" s="250"/>
      <c r="N107" s="250"/>
      <c r="O107" s="250"/>
      <c r="P107" s="250"/>
      <c r="Q107" s="209"/>
      <c r="AB107" s="210"/>
    </row>
    <row r="108" spans="1:28" s="206" customFormat="1" ht="266.25" customHeight="1">
      <c r="B108" s="207"/>
      <c r="C108" s="238" t="s">
        <v>307</v>
      </c>
      <c r="D108" s="238"/>
      <c r="E108" s="238"/>
      <c r="F108" s="238"/>
      <c r="G108" s="238"/>
      <c r="H108" s="238"/>
      <c r="I108" s="238"/>
      <c r="J108" s="238"/>
      <c r="K108" s="238"/>
      <c r="L108" s="238"/>
      <c r="M108" s="238"/>
      <c r="N108" s="238"/>
      <c r="O108" s="238"/>
      <c r="P108" s="238"/>
      <c r="AB108" s="210"/>
    </row>
    <row r="109" spans="1:28" s="209" customFormat="1" ht="72" customHeight="1">
      <c r="A109" s="208"/>
      <c r="B109" s="207"/>
      <c r="C109" s="238" t="s">
        <v>308</v>
      </c>
      <c r="D109" s="238"/>
      <c r="E109" s="238"/>
      <c r="F109" s="238"/>
      <c r="G109" s="238"/>
      <c r="H109" s="238"/>
      <c r="I109" s="238"/>
      <c r="J109" s="238"/>
      <c r="K109" s="238"/>
      <c r="L109" s="238"/>
      <c r="M109" s="238"/>
      <c r="N109" s="238"/>
      <c r="O109" s="238"/>
      <c r="P109" s="238"/>
      <c r="Q109" s="206"/>
    </row>
    <row r="110" spans="1:28" s="209" customFormat="1" ht="140.25" customHeight="1">
      <c r="A110" s="208"/>
      <c r="B110" s="207"/>
      <c r="C110" s="238" t="s">
        <v>309</v>
      </c>
      <c r="D110" s="238"/>
      <c r="E110" s="238"/>
      <c r="F110" s="238"/>
      <c r="G110" s="238"/>
      <c r="H110" s="238"/>
      <c r="I110" s="238"/>
      <c r="J110" s="238"/>
      <c r="K110" s="238"/>
      <c r="L110" s="238"/>
      <c r="M110" s="238"/>
      <c r="N110" s="238"/>
      <c r="O110" s="238"/>
      <c r="P110" s="238"/>
      <c r="Q110" s="206"/>
    </row>
    <row r="111" spans="1:28" s="209" customFormat="1" ht="165" customHeight="1">
      <c r="A111" s="208"/>
      <c r="B111" s="207"/>
      <c r="C111" s="250" t="s">
        <v>310</v>
      </c>
      <c r="D111" s="250"/>
      <c r="E111" s="250"/>
      <c r="F111" s="250"/>
      <c r="G111" s="250"/>
      <c r="H111" s="250"/>
      <c r="I111" s="250"/>
      <c r="J111" s="250"/>
      <c r="K111" s="250"/>
      <c r="L111" s="250"/>
      <c r="M111" s="250"/>
      <c r="N111" s="250"/>
      <c r="O111" s="250"/>
      <c r="P111" s="250"/>
      <c r="Q111" s="206"/>
    </row>
    <row r="112" spans="1:28" s="206" customFormat="1" ht="187.5" customHeight="1">
      <c r="B112" s="207"/>
      <c r="C112" s="250" t="s">
        <v>311</v>
      </c>
      <c r="D112" s="250"/>
      <c r="E112" s="250"/>
      <c r="F112" s="250"/>
      <c r="G112" s="250"/>
      <c r="H112" s="250"/>
      <c r="I112" s="250"/>
      <c r="J112" s="250"/>
      <c r="K112" s="250"/>
      <c r="L112" s="250"/>
      <c r="M112" s="250"/>
      <c r="N112" s="250"/>
      <c r="O112" s="250"/>
      <c r="P112" s="250"/>
      <c r="Q112" s="212"/>
    </row>
    <row r="113" spans="2:17" s="206" customFormat="1" ht="131.25" customHeight="1">
      <c r="B113" s="207"/>
      <c r="C113" s="336" t="s">
        <v>312</v>
      </c>
      <c r="D113" s="336"/>
      <c r="E113" s="336"/>
      <c r="F113" s="336"/>
      <c r="G113" s="336"/>
      <c r="H113" s="336"/>
      <c r="I113" s="336"/>
      <c r="J113" s="336"/>
      <c r="K113" s="336"/>
      <c r="L113" s="336"/>
      <c r="M113" s="336"/>
      <c r="N113" s="336"/>
      <c r="O113" s="336"/>
      <c r="P113" s="336"/>
      <c r="Q113" s="212"/>
    </row>
    <row r="114" spans="2:17" s="206" customFormat="1" ht="305.25" customHeight="1">
      <c r="B114" s="207"/>
      <c r="C114" s="250" t="s">
        <v>313</v>
      </c>
      <c r="D114" s="250"/>
      <c r="E114" s="250"/>
      <c r="F114" s="250"/>
      <c r="G114" s="250"/>
      <c r="H114" s="250"/>
      <c r="I114" s="250"/>
      <c r="J114" s="250"/>
      <c r="K114" s="250"/>
      <c r="L114" s="250"/>
      <c r="M114" s="250"/>
      <c r="N114" s="250"/>
      <c r="O114" s="250"/>
      <c r="P114" s="250"/>
      <c r="Q114" s="212"/>
    </row>
    <row r="115" spans="2:17" s="206" customFormat="1" ht="274.5" customHeight="1">
      <c r="B115" s="207"/>
      <c r="C115" s="250" t="s">
        <v>395</v>
      </c>
      <c r="D115" s="250"/>
      <c r="E115" s="250"/>
      <c r="F115" s="250"/>
      <c r="G115" s="250"/>
      <c r="H115" s="250"/>
      <c r="I115" s="250"/>
      <c r="J115" s="250"/>
      <c r="K115" s="250"/>
      <c r="L115" s="250"/>
      <c r="M115" s="250"/>
      <c r="N115" s="250"/>
      <c r="O115" s="250"/>
      <c r="P115" s="250"/>
      <c r="Q115" s="212"/>
    </row>
    <row r="116" spans="2:17" s="159" customFormat="1" ht="84.75" customHeight="1">
      <c r="B116" s="200"/>
      <c r="C116" s="303"/>
      <c r="D116" s="303"/>
      <c r="E116" s="303"/>
      <c r="F116" s="303"/>
      <c r="G116" s="303"/>
      <c r="H116" s="370" t="s">
        <v>315</v>
      </c>
      <c r="I116" s="370"/>
      <c r="J116" s="370"/>
      <c r="K116" s="370"/>
      <c r="L116" s="370"/>
      <c r="M116" s="370"/>
      <c r="N116" s="370"/>
      <c r="O116" s="370"/>
      <c r="P116" s="370"/>
    </row>
    <row r="117" spans="2:17" s="1" customFormat="1" ht="32.25" customHeight="1">
      <c r="B117" s="49"/>
      <c r="C117" s="431" t="s">
        <v>316</v>
      </c>
      <c r="D117" s="432"/>
      <c r="E117" s="432"/>
      <c r="F117" s="432"/>
      <c r="G117" s="225" t="str">
        <f>IF($K$5&lt;&gt;"",$K$5,"")</f>
        <v/>
      </c>
      <c r="H117" s="225"/>
      <c r="I117" s="225"/>
      <c r="J117" s="225"/>
      <c r="K117" s="225"/>
      <c r="L117" s="225"/>
      <c r="M117" s="225"/>
      <c r="N117" s="225"/>
      <c r="O117" s="225"/>
      <c r="P117" s="226"/>
      <c r="Q117" s="29"/>
    </row>
    <row r="118" spans="2:17" s="1" customFormat="1">
      <c r="B118" s="49"/>
      <c r="C118" s="49"/>
      <c r="D118" s="49"/>
      <c r="E118" s="49"/>
      <c r="F118" s="49"/>
      <c r="G118" s="49"/>
      <c r="H118" s="49"/>
      <c r="I118" s="49"/>
      <c r="J118" s="49"/>
      <c r="K118" s="49"/>
      <c r="L118" s="49"/>
      <c r="M118" s="49"/>
      <c r="N118" s="49"/>
      <c r="O118" s="49"/>
      <c r="P118" s="49"/>
    </row>
    <row r="119" spans="2:17" s="1" customFormat="1">
      <c r="B119" s="49"/>
      <c r="C119" s="251" t="s">
        <v>317</v>
      </c>
      <c r="D119" s="251"/>
      <c r="E119" s="251"/>
      <c r="F119" s="251"/>
      <c r="G119" s="251"/>
      <c r="H119" s="251"/>
      <c r="I119" s="251"/>
      <c r="J119" s="251"/>
      <c r="K119" s="251"/>
      <c r="L119" s="251"/>
      <c r="M119" s="251"/>
      <c r="N119" s="251"/>
      <c r="O119" s="251"/>
      <c r="P119" s="251"/>
    </row>
    <row r="120" spans="2:17" s="1" customFormat="1" ht="42" customHeight="1">
      <c r="B120" s="49"/>
      <c r="C120" s="228" t="s">
        <v>318</v>
      </c>
      <c r="D120" s="228"/>
      <c r="E120" s="228"/>
      <c r="F120" s="228"/>
      <c r="G120" s="239"/>
      <c r="H120" s="239"/>
      <c r="I120" s="239"/>
      <c r="J120" s="49"/>
      <c r="K120" s="49"/>
      <c r="L120" s="49"/>
      <c r="M120" s="49"/>
      <c r="N120" s="49"/>
      <c r="O120" s="49"/>
      <c r="P120" s="49"/>
    </row>
    <row r="121" spans="2:17" s="1" customFormat="1">
      <c r="B121" s="49"/>
      <c r="C121" s="49"/>
      <c r="D121" s="49"/>
      <c r="E121" s="49"/>
      <c r="F121" s="49"/>
      <c r="G121" s="49"/>
      <c r="H121" s="49"/>
      <c r="I121" s="49"/>
      <c r="J121" s="49"/>
      <c r="K121" s="49"/>
      <c r="L121" s="49"/>
      <c r="M121" s="49"/>
      <c r="N121" s="49"/>
      <c r="O121" s="49"/>
      <c r="P121" s="49"/>
    </row>
    <row r="122" spans="2:17" s="159" customFormat="1" ht="58.5" customHeight="1">
      <c r="B122" s="200"/>
      <c r="C122" s="369" t="s">
        <v>319</v>
      </c>
      <c r="D122" s="369"/>
      <c r="E122" s="369"/>
      <c r="F122" s="369"/>
      <c r="G122" s="201"/>
      <c r="H122" s="201"/>
      <c r="I122" s="202"/>
      <c r="J122" s="202"/>
      <c r="K122" s="202"/>
      <c r="L122" s="202"/>
      <c r="M122" s="202"/>
      <c r="N122" s="202"/>
      <c r="O122" s="202"/>
      <c r="P122" s="202"/>
    </row>
    <row r="123" spans="2:17" s="159" customFormat="1" ht="44.25" customHeight="1">
      <c r="B123" s="200"/>
      <c r="C123" s="365" t="s">
        <v>320</v>
      </c>
      <c r="D123" s="365"/>
      <c r="E123" s="365"/>
      <c r="F123" s="365"/>
      <c r="G123" s="201"/>
      <c r="H123" s="201"/>
      <c r="I123" s="202"/>
      <c r="J123" s="202"/>
      <c r="K123" s="202"/>
      <c r="L123" s="202"/>
      <c r="M123" s="202"/>
      <c r="N123" s="202"/>
      <c r="O123" s="202"/>
      <c r="P123" s="202"/>
    </row>
    <row r="124" spans="2:17" s="159" customFormat="1" ht="144" customHeight="1">
      <c r="B124" s="200"/>
      <c r="C124" s="200"/>
      <c r="D124" s="200"/>
      <c r="E124" s="200"/>
      <c r="F124" s="200"/>
      <c r="G124" s="200"/>
      <c r="H124" s="227" t="s">
        <v>321</v>
      </c>
      <c r="I124" s="227"/>
      <c r="J124" s="227"/>
      <c r="K124" s="227"/>
      <c r="L124" s="227"/>
      <c r="M124" s="203"/>
      <c r="N124" s="200"/>
      <c r="O124" s="200"/>
      <c r="P124" s="200"/>
    </row>
  </sheetData>
  <sheetProtection algorithmName="SHA-512" hashValue="LpHXLUzNeqleGhiJiZXjOL1lXR/Dnj5o2mDEfkGSsEAxzMVpOdwCATiqIxzZpcY+Dj0fr0rVy2psAMh3+ZiajQ==" saltValue="E1Q03kXKGMr30w6so+/jFA==" spinCount="100000" sheet="1" objects="1" formatCells="0" formatColumns="0" formatRows="0" insertColumns="0" insertRows="0" insertHyperlinks="0" autoFilter="0"/>
  <autoFilter ref="L17:L62" xr:uid="{C04964BC-CAAD-4122-9128-9718810FA82C}"/>
  <mergeCells count="196">
    <mergeCell ref="AB16:AB17"/>
    <mergeCell ref="D62:E62"/>
    <mergeCell ref="A2:A3"/>
    <mergeCell ref="Z16:Z17"/>
    <mergeCell ref="AA16:AA17"/>
    <mergeCell ref="D18:E18"/>
    <mergeCell ref="G18:K18"/>
    <mergeCell ref="S16:S17"/>
    <mergeCell ref="T16:T17"/>
    <mergeCell ref="U16:U17"/>
    <mergeCell ref="V16:V17"/>
    <mergeCell ref="W16:W17"/>
    <mergeCell ref="X16:X17"/>
    <mergeCell ref="C16:E17"/>
    <mergeCell ref="F16:K17"/>
    <mergeCell ref="L16:N16"/>
    <mergeCell ref="O16:O17"/>
    <mergeCell ref="P16:P17"/>
    <mergeCell ref="C2:F2"/>
    <mergeCell ref="G2:J2"/>
    <mergeCell ref="K2:M2"/>
    <mergeCell ref="N2:P2"/>
    <mergeCell ref="C3:F3"/>
    <mergeCell ref="G3:J3"/>
    <mergeCell ref="K3:M3"/>
    <mergeCell ref="D19:E19"/>
    <mergeCell ref="G19:K19"/>
    <mergeCell ref="D20:E20"/>
    <mergeCell ref="G20:K20"/>
    <mergeCell ref="Y16:Y17"/>
    <mergeCell ref="C7:P7"/>
    <mergeCell ref="C5:J5"/>
    <mergeCell ref="K5:M5"/>
    <mergeCell ref="C12:P14"/>
    <mergeCell ref="N3:P3"/>
    <mergeCell ref="O5:P5"/>
    <mergeCell ref="C10:P10"/>
    <mergeCell ref="C8:P9"/>
    <mergeCell ref="D21:E21"/>
    <mergeCell ref="G21:K21"/>
    <mergeCell ref="D25:E25"/>
    <mergeCell ref="G25:K25"/>
    <mergeCell ref="D26:E26"/>
    <mergeCell ref="G26:K26"/>
    <mergeCell ref="D23:E23"/>
    <mergeCell ref="G23:K23"/>
    <mergeCell ref="D24:E24"/>
    <mergeCell ref="G24:K24"/>
    <mergeCell ref="D34:E34"/>
    <mergeCell ref="G34:K34"/>
    <mergeCell ref="D35:E35"/>
    <mergeCell ref="G35:K35"/>
    <mergeCell ref="D41:E41"/>
    <mergeCell ref="G41:K41"/>
    <mergeCell ref="D38:E38"/>
    <mergeCell ref="G38:K38"/>
    <mergeCell ref="D22:E22"/>
    <mergeCell ref="G22:K22"/>
    <mergeCell ref="D29:E29"/>
    <mergeCell ref="G29:K29"/>
    <mergeCell ref="D27:E27"/>
    <mergeCell ref="G27:K27"/>
    <mergeCell ref="D28:E28"/>
    <mergeCell ref="G28:K28"/>
    <mergeCell ref="D32:E32"/>
    <mergeCell ref="G32:K32"/>
    <mergeCell ref="D33:E33"/>
    <mergeCell ref="G33:K33"/>
    <mergeCell ref="D30:E30"/>
    <mergeCell ref="G30:K30"/>
    <mergeCell ref="D31:E31"/>
    <mergeCell ref="G31:K31"/>
    <mergeCell ref="G46:K46"/>
    <mergeCell ref="D39:E39"/>
    <mergeCell ref="G39:K39"/>
    <mergeCell ref="D40:E40"/>
    <mergeCell ref="G40:K40"/>
    <mergeCell ref="D36:E36"/>
    <mergeCell ref="G36:K36"/>
    <mergeCell ref="D37:E37"/>
    <mergeCell ref="G37:K37"/>
    <mergeCell ref="D43:E43"/>
    <mergeCell ref="G43:K43"/>
    <mergeCell ref="D42:E42"/>
    <mergeCell ref="G42:K42"/>
    <mergeCell ref="M67:P67"/>
    <mergeCell ref="D44:E44"/>
    <mergeCell ref="G49:K49"/>
    <mergeCell ref="D50:E50"/>
    <mergeCell ref="G50:K50"/>
    <mergeCell ref="D53:E53"/>
    <mergeCell ref="G53:K53"/>
    <mergeCell ref="D55:E55"/>
    <mergeCell ref="G55:K55"/>
    <mergeCell ref="D54:E54"/>
    <mergeCell ref="G54:K54"/>
    <mergeCell ref="D48:E48"/>
    <mergeCell ref="G44:K44"/>
    <mergeCell ref="G48:K48"/>
    <mergeCell ref="D45:E45"/>
    <mergeCell ref="D51:E51"/>
    <mergeCell ref="G51:K51"/>
    <mergeCell ref="D52:E52"/>
    <mergeCell ref="G52:K52"/>
    <mergeCell ref="D49:E49"/>
    <mergeCell ref="G45:K45"/>
    <mergeCell ref="D47:E47"/>
    <mergeCell ref="G47:K47"/>
    <mergeCell ref="D46:E46"/>
    <mergeCell ref="C112:P112"/>
    <mergeCell ref="K75:L75"/>
    <mergeCell ref="G62:K62"/>
    <mergeCell ref="M75:N75"/>
    <mergeCell ref="C65:P65"/>
    <mergeCell ref="G74:H75"/>
    <mergeCell ref="I74:N74"/>
    <mergeCell ref="D56:E56"/>
    <mergeCell ref="G56:K56"/>
    <mergeCell ref="D58:E58"/>
    <mergeCell ref="G58:K58"/>
    <mergeCell ref="D59:E59"/>
    <mergeCell ref="G59:K59"/>
    <mergeCell ref="D60:E60"/>
    <mergeCell ref="G60:K60"/>
    <mergeCell ref="D61:E61"/>
    <mergeCell ref="G61:K61"/>
    <mergeCell ref="D57:E57"/>
    <mergeCell ref="G57:K57"/>
    <mergeCell ref="I75:J75"/>
    <mergeCell ref="C64:P64"/>
    <mergeCell ref="C66:P66"/>
    <mergeCell ref="C67:E67"/>
    <mergeCell ref="F67:L67"/>
    <mergeCell ref="C95:P99"/>
    <mergeCell ref="C101:N101"/>
    <mergeCell ref="G79:M79"/>
    <mergeCell ref="C87:P87"/>
    <mergeCell ref="C88:P92"/>
    <mergeCell ref="C94:P94"/>
    <mergeCell ref="C109:P109"/>
    <mergeCell ref="C110:P110"/>
    <mergeCell ref="C111:P111"/>
    <mergeCell ref="AN8:AN9"/>
    <mergeCell ref="AO8:AO9"/>
    <mergeCell ref="AP8:AP9"/>
    <mergeCell ref="AF8:AH8"/>
    <mergeCell ref="AI8:AI9"/>
    <mergeCell ref="AD8:AD9"/>
    <mergeCell ref="AJ8:AJ9"/>
    <mergeCell ref="AK8:AK9"/>
    <mergeCell ref="AL8:AL9"/>
    <mergeCell ref="AM8:AM9"/>
    <mergeCell ref="H124:L124"/>
    <mergeCell ref="C122:F122"/>
    <mergeCell ref="C117:F117"/>
    <mergeCell ref="G117:P117"/>
    <mergeCell ref="C119:P119"/>
    <mergeCell ref="C120:F120"/>
    <mergeCell ref="G120:I120"/>
    <mergeCell ref="C123:F123"/>
    <mergeCell ref="C116:G116"/>
    <mergeCell ref="H116:K116"/>
    <mergeCell ref="L116:P116"/>
    <mergeCell ref="C68:E68"/>
    <mergeCell ref="F68:L68"/>
    <mergeCell ref="M68:P68"/>
    <mergeCell ref="C69:E69"/>
    <mergeCell ref="F69:L69"/>
    <mergeCell ref="M69:P69"/>
    <mergeCell ref="C70:E70"/>
    <mergeCell ref="F70:L70"/>
    <mergeCell ref="M70:P70"/>
    <mergeCell ref="C113:P113"/>
    <mergeCell ref="C114:P114"/>
    <mergeCell ref="C115:P115"/>
    <mergeCell ref="C71:P71"/>
    <mergeCell ref="C72:P72"/>
    <mergeCell ref="C102:P102"/>
    <mergeCell ref="C103:P103"/>
    <mergeCell ref="C104:P104"/>
    <mergeCell ref="C105:P105"/>
    <mergeCell ref="C106:P106"/>
    <mergeCell ref="C107:P107"/>
    <mergeCell ref="C108:P108"/>
    <mergeCell ref="M78:N78"/>
    <mergeCell ref="G76:G78"/>
    <mergeCell ref="I76:J76"/>
    <mergeCell ref="K76:L76"/>
    <mergeCell ref="M76:N76"/>
    <mergeCell ref="I77:J77"/>
    <mergeCell ref="K77:L77"/>
    <mergeCell ref="M77:N77"/>
    <mergeCell ref="I78:J78"/>
    <mergeCell ref="K78:L78"/>
    <mergeCell ref="C80:P80"/>
    <mergeCell ref="C81:P85"/>
  </mergeCells>
  <conditionalFormatting sqref="A107:A108">
    <cfRule type="cellIs" dxfId="41" priority="1" operator="equal">
      <formula>"Obs"</formula>
    </cfRule>
  </conditionalFormatting>
  <conditionalFormatting sqref="I76:I78">
    <cfRule type="cellIs" dxfId="40" priority="9" operator="equal">
      <formula>" "</formula>
    </cfRule>
  </conditionalFormatting>
  <conditionalFormatting sqref="K76:K78 M76:M78">
    <cfRule type="cellIs" dxfId="39" priority="8" operator="equal">
      <formula>" "</formula>
    </cfRule>
  </conditionalFormatting>
  <dataValidations count="7">
    <dataValidation type="date" allowBlank="1" showInputMessage="1" showErrorMessage="1" error="Insira uma data válida." sqref="O5:P5" xr:uid="{9F725AD2-19D9-4D74-91E5-6E86B7F025F2}">
      <formula1>36526</formula1>
      <formula2>54789</formula2>
    </dataValidation>
    <dataValidation type="decimal" allowBlank="1" showInputMessage="1" showErrorMessage="1" error="Apenas número." sqref="AE3" xr:uid="{7DD3FB8B-D5F9-42E5-B112-5798B1D4FF92}">
      <formula1>0</formula1>
      <formula2>1000000000</formula2>
    </dataValidation>
    <dataValidation type="list" allowBlank="1" showInputMessage="1" showErrorMessage="1" sqref="L56:L62 M18:N62" xr:uid="{19AA674E-5699-4C14-A68A-B5D71739BCC2}">
      <formula1>"X,x"</formula1>
    </dataValidation>
    <dataValidation type="list" allowBlank="1" showInputMessage="1" showErrorMessage="1" sqref="L18:L55" xr:uid="{1F9EFCF1-C7F5-4635-93F0-0D781FCC7C16}">
      <formula1>"ocultar"</formula1>
    </dataValidation>
    <dataValidation type="list" allowBlank="1" showInputMessage="1" showErrorMessage="1" error="Selecionar um órgão ou uma entidade da lista." sqref="G120:I120" xr:uid="{C337BE35-483A-4CE2-B7EB-E8DB51EB2C65}">
      <formula1>"CGM,SEPLAG,SEMUG,SMA,SECONSER,SMCTI,SMDC,SME,SMF,SMHRF,SECLIMA,SMU,SAE,SMDCG,SMARHS,SEMPAS,PGM,SMASES,SMC,SMAC,SMEL,SEOP,SMO,NITPREV,EMUSA,FeSaúde,FAN,FMS,NELTUR,NITTRANS,CLIN,FME,SEXEC"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AA3D8936-9D3E-4C86-9B9D-E44D954B951D}">
      <formula1>"Sim"</formula1>
    </dataValidation>
    <dataValidation type="list" allowBlank="1" showInputMessage="1" showErrorMessage="1" error="Selecionar o órgão/entidade da lista. Se estiver faltando, solicitar acréscimo na lista." sqref="G120:I120" xr:uid="{6FF501F6-A6CB-4D61-835F-684BCD6CAF18}">
      <formula1>"CGM,SEPLAG,SEMUG,SMA,SECONSER,SMCTI,SMDC,SME,SMF,SMHRF,SECLIMA,SMU,SAE,SMDCG,SMARHS,SEMPAS,PGM,SMASES,SMC,SMAC,SMEL,SEOP,SMO,NITPREV,EMUSA,FeSaúde,FAN,FMS,NELTUR,NITTRANS,CLIN,FME,SEXEC"</formula1>
    </dataValidation>
  </dataValidations>
  <printOptions horizontalCentered="1"/>
  <pageMargins left="0.31496062992125984" right="0.31496062992125984" top="0.35433070866141736" bottom="0.35433070866141736" header="0.31496062992125984" footer="0.31496062992125984"/>
  <pageSetup paperSize="9" scale="57" fitToHeight="0" orientation="portrait" r:id="rId1"/>
  <rowBreaks count="1" manualBreakCount="1">
    <brk id="62"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AP165"/>
  <sheetViews>
    <sheetView showGridLines="0" zoomScale="60" zoomScaleNormal="60" zoomScaleSheetLayoutView="40" workbookViewId="0"/>
  </sheetViews>
  <sheetFormatPr defaultColWidth="9.140625" defaultRowHeight="23.25"/>
  <cols>
    <col min="1" max="1" width="10.5703125" style="1" customWidth="1"/>
    <col min="2" max="2" width="9.28515625" style="1" customWidth="1"/>
    <col min="3" max="3" width="10.42578125" style="49" customWidth="1"/>
    <col min="4" max="4" width="10" style="49" customWidth="1"/>
    <col min="5" max="5" width="10.28515625" style="49" customWidth="1"/>
    <col min="6" max="6" width="10" style="49" customWidth="1"/>
    <col min="7" max="11" width="12.7109375" style="49" customWidth="1"/>
    <col min="12" max="12" width="11.140625" style="49" customWidth="1"/>
    <col min="13" max="13" width="12.7109375" style="49" customWidth="1"/>
    <col min="14" max="14" width="10.7109375" style="49" customWidth="1"/>
    <col min="15" max="15" width="12.7109375" style="49" customWidth="1"/>
    <col min="16" max="16" width="10.42578125" style="49" customWidth="1"/>
    <col min="17" max="17" width="9.85546875" style="1" customWidth="1"/>
    <col min="18" max="18" width="17.140625" style="1" hidden="1" customWidth="1"/>
    <col min="19" max="19" width="14" style="1" hidden="1" customWidth="1"/>
    <col min="20" max="20" width="16.140625" style="1" hidden="1" customWidth="1"/>
    <col min="21" max="21" width="13.7109375" style="1" hidden="1" customWidth="1"/>
    <col min="22" max="22" width="6.85546875" style="1" hidden="1" customWidth="1"/>
    <col min="23" max="23" width="12.28515625" style="1" hidden="1" customWidth="1"/>
    <col min="24" max="24" width="6.42578125" style="1" hidden="1" customWidth="1"/>
    <col min="25" max="25" width="5.42578125" style="1" hidden="1" customWidth="1"/>
    <col min="26" max="26" width="6.42578125" style="1" hidden="1" customWidth="1"/>
    <col min="27" max="27" width="6.7109375" style="1" hidden="1" customWidth="1"/>
    <col min="28" max="28" width="14.85546875" style="1" hidden="1" customWidth="1"/>
    <col min="29" max="29" width="13.85546875" style="1" customWidth="1"/>
    <col min="30" max="30" width="31.42578125" style="1" customWidth="1"/>
    <col min="31" max="31" width="34.28515625" style="1" customWidth="1"/>
    <col min="32" max="32" width="20.42578125" style="1" customWidth="1"/>
    <col min="33" max="33" width="14.28515625" style="1" customWidth="1"/>
    <col min="34" max="16384" width="9.140625" style="1"/>
  </cols>
  <sheetData>
    <row r="1" spans="1:42" s="4" customFormat="1" ht="83.25" customHeight="1" thickBot="1">
      <c r="A1" s="133"/>
      <c r="C1" s="83"/>
      <c r="D1" s="83"/>
      <c r="E1" s="83"/>
      <c r="F1" s="83"/>
      <c r="G1" s="83"/>
      <c r="H1" s="83"/>
      <c r="I1" s="83"/>
      <c r="J1" s="83"/>
      <c r="K1" s="83"/>
      <c r="L1" s="83"/>
      <c r="M1" s="83"/>
      <c r="N1" s="83"/>
      <c r="O1" s="83"/>
      <c r="P1" s="83"/>
      <c r="AD1" s="194" t="s">
        <v>0</v>
      </c>
      <c r="AE1" s="182"/>
      <c r="AH1" s="34"/>
      <c r="AI1" s="34"/>
    </row>
    <row r="2" spans="1:42" s="18" customFormat="1" ht="17.2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51" customHeight="1">
      <c r="B5" s="20"/>
      <c r="C5" s="395" t="s">
        <v>9</v>
      </c>
      <c r="D5" s="395"/>
      <c r="E5" s="395"/>
      <c r="F5" s="395"/>
      <c r="G5" s="395"/>
      <c r="H5" s="395"/>
      <c r="I5" s="395"/>
      <c r="J5" s="395"/>
      <c r="K5" s="321"/>
      <c r="L5" s="321"/>
      <c r="M5" s="321"/>
      <c r="N5" s="54" t="s">
        <v>10</v>
      </c>
      <c r="O5" s="317"/>
      <c r="P5" s="318"/>
      <c r="Q5" s="20"/>
      <c r="S5" s="5" t="s">
        <v>594</v>
      </c>
      <c r="T5" s="5" t="s">
        <v>595</v>
      </c>
      <c r="U5" s="434" t="s">
        <v>596</v>
      </c>
      <c r="V5" s="434"/>
      <c r="AD5" s="13"/>
      <c r="AE5" s="13"/>
      <c r="AF5" s="13"/>
      <c r="AG5" s="13"/>
      <c r="AH5" s="13"/>
      <c r="AI5" s="13"/>
      <c r="AJ5" s="13"/>
      <c r="AK5" s="13"/>
      <c r="AL5" s="13"/>
      <c r="AM5" s="13"/>
      <c r="AN5" s="13"/>
      <c r="AO5" s="13"/>
      <c r="AP5" s="13"/>
    </row>
    <row r="6" spans="1:42" s="6" customFormat="1" ht="54.75" customHeight="1">
      <c r="B6" s="20"/>
      <c r="C6" s="505" t="s">
        <v>597</v>
      </c>
      <c r="D6" s="505"/>
      <c r="E6" s="505"/>
      <c r="F6" s="505"/>
      <c r="G6" s="505"/>
      <c r="H6" s="505"/>
      <c r="I6" s="505"/>
      <c r="J6" s="505"/>
      <c r="K6" s="508"/>
      <c r="L6" s="508"/>
      <c r="M6" s="508"/>
      <c r="N6" s="102" t="s">
        <v>10</v>
      </c>
      <c r="O6" s="506"/>
      <c r="P6" s="507"/>
      <c r="Q6" s="20"/>
      <c r="S6" s="11">
        <f>IFERROR(YEAR(#REF!),1900)</f>
        <v>1900</v>
      </c>
      <c r="T6" s="11">
        <f>S6+1</f>
        <v>1901</v>
      </c>
      <c r="U6" s="504">
        <f>DATE(T6,7,1)</f>
        <v>548</v>
      </c>
      <c r="V6" s="504"/>
      <c r="AD6" s="3"/>
      <c r="AE6" s="3"/>
      <c r="AF6" s="3"/>
      <c r="AG6" s="3"/>
      <c r="AH6" s="3"/>
      <c r="AI6" s="3"/>
      <c r="AJ6" s="3"/>
      <c r="AK6" s="3"/>
      <c r="AL6" s="3"/>
      <c r="AM6" s="3"/>
      <c r="AN6" s="3"/>
      <c r="AO6" s="3"/>
      <c r="AP6" s="3"/>
    </row>
    <row r="7" spans="1:42" s="6" customFormat="1" ht="15.75" customHeight="1" thickBot="1">
      <c r="B7" s="20"/>
      <c r="C7" s="103"/>
      <c r="D7" s="103"/>
      <c r="E7" s="103"/>
      <c r="F7" s="103"/>
      <c r="G7" s="103"/>
      <c r="H7" s="103"/>
      <c r="I7" s="103"/>
      <c r="J7" s="103"/>
      <c r="K7" s="103"/>
      <c r="L7" s="103"/>
      <c r="M7" s="104"/>
      <c r="N7" s="104"/>
      <c r="O7" s="105"/>
      <c r="P7" s="106"/>
      <c r="Q7" s="20"/>
      <c r="S7" s="11"/>
      <c r="T7" s="11"/>
      <c r="U7" s="87"/>
      <c r="V7" s="87"/>
      <c r="AD7" s="3"/>
      <c r="AE7" s="3"/>
      <c r="AF7" s="2" t="s">
        <v>12</v>
      </c>
      <c r="AG7" s="2"/>
      <c r="AH7" s="2"/>
      <c r="AI7" s="3"/>
      <c r="AJ7" s="3"/>
      <c r="AK7" s="3"/>
      <c r="AL7" s="3"/>
      <c r="AM7" s="3"/>
      <c r="AN7" s="3"/>
      <c r="AO7" s="3"/>
      <c r="AP7" s="3"/>
    </row>
    <row r="8" spans="1:42" s="5" customFormat="1" ht="27" customHeight="1">
      <c r="A8" s="4"/>
      <c r="B8" s="21"/>
      <c r="C8" s="328" t="s">
        <v>11</v>
      </c>
      <c r="D8" s="329"/>
      <c r="E8" s="329"/>
      <c r="F8" s="329"/>
      <c r="G8" s="329"/>
      <c r="H8" s="329"/>
      <c r="I8" s="329"/>
      <c r="J8" s="329"/>
      <c r="K8" s="329"/>
      <c r="L8" s="329"/>
      <c r="M8" s="329"/>
      <c r="N8" s="329"/>
      <c r="O8" s="329"/>
      <c r="P8" s="330"/>
      <c r="Q8" s="21"/>
      <c r="AD8" s="386" t="s">
        <v>2</v>
      </c>
      <c r="AE8" s="3"/>
      <c r="AF8" s="385" t="s">
        <v>13</v>
      </c>
      <c r="AG8" s="381"/>
      <c r="AH8" s="381"/>
      <c r="AI8" s="381" t="s">
        <v>14</v>
      </c>
      <c r="AJ8" s="388" t="s">
        <v>7</v>
      </c>
      <c r="AK8" s="388" t="s">
        <v>15</v>
      </c>
      <c r="AL8" s="388" t="s">
        <v>16</v>
      </c>
      <c r="AM8" s="381" t="s">
        <v>17</v>
      </c>
      <c r="AN8" s="381" t="s">
        <v>18</v>
      </c>
      <c r="AO8" s="381" t="s">
        <v>19</v>
      </c>
      <c r="AP8" s="383" t="s">
        <v>8</v>
      </c>
    </row>
    <row r="9" spans="1:42" s="5" customFormat="1" ht="102" customHeight="1" thickBot="1">
      <c r="A9" s="4"/>
      <c r="B9" s="21"/>
      <c r="C9" s="311"/>
      <c r="D9" s="312"/>
      <c r="E9" s="312"/>
      <c r="F9" s="312"/>
      <c r="G9" s="312"/>
      <c r="H9" s="312"/>
      <c r="I9" s="312"/>
      <c r="J9" s="312"/>
      <c r="K9" s="312"/>
      <c r="L9" s="312"/>
      <c r="M9" s="312"/>
      <c r="N9" s="312"/>
      <c r="O9" s="312"/>
      <c r="P9" s="313"/>
      <c r="Q9" s="21"/>
      <c r="AD9" s="387"/>
      <c r="AE9" s="3"/>
      <c r="AF9" s="147" t="s">
        <v>20</v>
      </c>
      <c r="AG9" s="158" t="s">
        <v>21</v>
      </c>
      <c r="AH9" s="158" t="s">
        <v>22</v>
      </c>
      <c r="AI9" s="382"/>
      <c r="AJ9" s="389"/>
      <c r="AK9" s="389"/>
      <c r="AL9" s="389"/>
      <c r="AM9" s="382"/>
      <c r="AN9" s="382"/>
      <c r="AO9" s="382"/>
      <c r="AP9" s="384"/>
    </row>
    <row r="10" spans="1:42" s="5" customFormat="1" ht="73.5" customHeight="1">
      <c r="A10" s="4"/>
      <c r="B10" s="21"/>
      <c r="C10" s="314"/>
      <c r="D10" s="315"/>
      <c r="E10" s="315"/>
      <c r="F10" s="315"/>
      <c r="G10" s="315"/>
      <c r="H10" s="315"/>
      <c r="I10" s="315"/>
      <c r="J10" s="315"/>
      <c r="K10" s="315"/>
      <c r="L10" s="315"/>
      <c r="M10" s="315"/>
      <c r="N10" s="315"/>
      <c r="O10" s="315"/>
      <c r="P10" s="316"/>
      <c r="Q10" s="21"/>
      <c r="AD10" s="151" t="str">
        <f>IF(C3="","",C3)</f>
        <v/>
      </c>
      <c r="AE10" s="3"/>
      <c r="AF10" s="151" t="str">
        <f>IF(K5="","",K5)</f>
        <v/>
      </c>
      <c r="AG10" s="151" t="str">
        <f>IF(O5="","",YEAR(O5))</f>
        <v/>
      </c>
      <c r="AH10" s="151" t="str">
        <f>IF(AD3="Sim","NT de Retorno","")</f>
        <v/>
      </c>
      <c r="AI10" s="151" t="str">
        <f>IF(G99="","",G99)</f>
        <v/>
      </c>
      <c r="AJ10" s="152" t="str">
        <f>IF(AE3="","",AE3)</f>
        <v/>
      </c>
      <c r="AK10" s="152"/>
      <c r="AL10" s="152"/>
      <c r="AM10" s="152" t="str">
        <f>_xlfn.CONCAT(AB20:AB41)</f>
        <v/>
      </c>
      <c r="AN10" s="153" t="str">
        <f>IF(C9="","",C9)</f>
        <v/>
      </c>
      <c r="AO10" s="151" t="s">
        <v>598</v>
      </c>
      <c r="AP10" s="151"/>
    </row>
    <row r="11" spans="1:42" s="5" customFormat="1" ht="48" customHeight="1">
      <c r="B11" s="21"/>
      <c r="C11" s="503" t="s">
        <v>24</v>
      </c>
      <c r="D11" s="503"/>
      <c r="E11" s="503"/>
      <c r="F11" s="503"/>
      <c r="G11" s="503"/>
      <c r="H11" s="503"/>
      <c r="I11" s="503"/>
      <c r="J11" s="503"/>
      <c r="K11" s="503"/>
      <c r="L11" s="503"/>
      <c r="M11" s="503"/>
      <c r="N11" s="503"/>
      <c r="O11" s="503"/>
      <c r="P11" s="503"/>
      <c r="Q11" s="21"/>
      <c r="R11" s="21"/>
      <c r="AE11" s="3"/>
    </row>
    <row r="12" spans="1:42" s="5" customFormat="1" ht="11.25" customHeight="1" thickBot="1">
      <c r="B12" s="21"/>
      <c r="C12" s="57"/>
      <c r="D12" s="57"/>
      <c r="E12" s="57"/>
      <c r="F12" s="58"/>
      <c r="G12" s="58"/>
      <c r="H12" s="58"/>
      <c r="I12" s="58"/>
      <c r="J12" s="58"/>
      <c r="K12" s="58"/>
      <c r="L12" s="58"/>
      <c r="M12" s="58"/>
      <c r="N12" s="58"/>
      <c r="O12" s="58"/>
      <c r="P12" s="58"/>
      <c r="Q12" s="21"/>
      <c r="R12" s="21"/>
    </row>
    <row r="13" spans="1:42" s="5" customFormat="1" ht="16.5" customHeight="1" thickTop="1">
      <c r="A13" s="18"/>
      <c r="B13" s="21"/>
      <c r="C13" s="438" t="s">
        <v>599</v>
      </c>
      <c r="D13" s="438"/>
      <c r="E13" s="438"/>
      <c r="F13" s="438"/>
      <c r="G13" s="438"/>
      <c r="H13" s="438"/>
      <c r="I13" s="438"/>
      <c r="J13" s="438"/>
      <c r="K13" s="438"/>
      <c r="L13" s="438"/>
      <c r="M13" s="438"/>
      <c r="N13" s="438"/>
      <c r="O13" s="438"/>
      <c r="P13" s="438"/>
      <c r="Q13" s="21"/>
      <c r="AF13" s="4"/>
    </row>
    <row r="14" spans="1:42" s="5" customFormat="1" ht="16.5" customHeight="1">
      <c r="A14" s="18"/>
      <c r="B14" s="21"/>
      <c r="C14" s="439"/>
      <c r="D14" s="439"/>
      <c r="E14" s="439"/>
      <c r="F14" s="439"/>
      <c r="G14" s="439"/>
      <c r="H14" s="439"/>
      <c r="I14" s="439"/>
      <c r="J14" s="439"/>
      <c r="K14" s="439"/>
      <c r="L14" s="439"/>
      <c r="M14" s="439"/>
      <c r="N14" s="439"/>
      <c r="O14" s="439"/>
      <c r="P14" s="439"/>
      <c r="Q14" s="21"/>
    </row>
    <row r="15" spans="1:42" s="4" customFormat="1" ht="16.5" customHeight="1">
      <c r="C15" s="439"/>
      <c r="D15" s="439"/>
      <c r="E15" s="439"/>
      <c r="F15" s="439"/>
      <c r="G15" s="439"/>
      <c r="H15" s="439"/>
      <c r="I15" s="439"/>
      <c r="J15" s="439"/>
      <c r="K15" s="439"/>
      <c r="L15" s="439"/>
      <c r="M15" s="439"/>
      <c r="N15" s="439"/>
      <c r="O15" s="439"/>
      <c r="P15" s="439"/>
    </row>
    <row r="16" spans="1:42" s="4" customFormat="1" ht="6" customHeight="1">
      <c r="C16" s="439"/>
      <c r="D16" s="439"/>
      <c r="E16" s="439"/>
      <c r="F16" s="439"/>
      <c r="G16" s="439"/>
      <c r="H16" s="439"/>
      <c r="I16" s="439"/>
      <c r="J16" s="439"/>
      <c r="K16" s="439"/>
      <c r="L16" s="439"/>
      <c r="M16" s="439"/>
      <c r="N16" s="439"/>
      <c r="O16" s="439"/>
      <c r="P16" s="439"/>
    </row>
    <row r="17" spans="3:28" s="4" customFormat="1" ht="18" customHeight="1" thickBot="1">
      <c r="C17" s="509"/>
      <c r="D17" s="509"/>
      <c r="E17" s="509"/>
      <c r="F17" s="509"/>
      <c r="G17" s="509"/>
      <c r="H17" s="509"/>
      <c r="I17" s="509"/>
      <c r="J17" s="509"/>
      <c r="K17" s="509"/>
      <c r="L17" s="509"/>
      <c r="M17" s="509"/>
      <c r="N17" s="509"/>
      <c r="O17" s="509"/>
      <c r="P17" s="509"/>
    </row>
    <row r="18" spans="3:28" s="4" customFormat="1" ht="26.25" customHeight="1">
      <c r="C18" s="442" t="s">
        <v>26</v>
      </c>
      <c r="D18" s="443"/>
      <c r="E18" s="444"/>
      <c r="F18" s="445" t="s">
        <v>27</v>
      </c>
      <c r="G18" s="446"/>
      <c r="H18" s="446"/>
      <c r="I18" s="446"/>
      <c r="J18" s="446"/>
      <c r="K18" s="447"/>
      <c r="L18" s="448" t="s">
        <v>28</v>
      </c>
      <c r="M18" s="449"/>
      <c r="N18" s="450"/>
      <c r="O18" s="451" t="s">
        <v>29</v>
      </c>
      <c r="P18" s="451" t="s">
        <v>30</v>
      </c>
    </row>
    <row r="19" spans="3:28" s="4" customFormat="1" ht="27" customHeight="1">
      <c r="C19" s="442"/>
      <c r="D19" s="443"/>
      <c r="E19" s="444"/>
      <c r="F19" s="445"/>
      <c r="G19" s="446"/>
      <c r="H19" s="446"/>
      <c r="I19" s="446"/>
      <c r="J19" s="446"/>
      <c r="K19" s="447"/>
      <c r="L19" s="90" t="s">
        <v>41</v>
      </c>
      <c r="M19" s="93" t="s">
        <v>42</v>
      </c>
      <c r="N19" s="90" t="s">
        <v>43</v>
      </c>
      <c r="O19" s="451"/>
      <c r="P19" s="451"/>
      <c r="S19" s="190" t="s">
        <v>31</v>
      </c>
      <c r="T19" s="190" t="s">
        <v>32</v>
      </c>
      <c r="U19" s="190" t="s">
        <v>33</v>
      </c>
      <c r="V19" s="190" t="s">
        <v>34</v>
      </c>
      <c r="W19" s="190" t="s">
        <v>35</v>
      </c>
      <c r="X19" s="190" t="s">
        <v>36</v>
      </c>
      <c r="Y19" s="190" t="s">
        <v>37</v>
      </c>
      <c r="Z19" s="190" t="s">
        <v>38</v>
      </c>
      <c r="AA19" s="190" t="s">
        <v>39</v>
      </c>
      <c r="AB19" s="191" t="s">
        <v>40</v>
      </c>
    </row>
    <row r="20" spans="3:28" ht="56.25" customHeight="1">
      <c r="C20" s="36" t="s">
        <v>600</v>
      </c>
      <c r="D20" s="390" t="s">
        <v>45</v>
      </c>
      <c r="E20" s="391"/>
      <c r="F20" s="36" t="s">
        <v>601</v>
      </c>
      <c r="G20" s="392" t="s">
        <v>602</v>
      </c>
      <c r="H20" s="393"/>
      <c r="I20" s="393"/>
      <c r="J20" s="393"/>
      <c r="K20" s="394"/>
      <c r="L20" s="155"/>
      <c r="M20" s="77"/>
      <c r="N20" s="77"/>
      <c r="O20" s="78">
        <v>3</v>
      </c>
      <c r="P20" s="78">
        <v>2</v>
      </c>
      <c r="S20" s="1">
        <f>IF(AND(OR($M20="x",$N20="x"),$O20=1,$P20=3),1,0)</f>
        <v>0</v>
      </c>
      <c r="T20" s="1">
        <f>IF(AND(OR($M20="x",$N20="x"),$O20=2,$P20=3),1,0)</f>
        <v>0</v>
      </c>
      <c r="U20" s="1">
        <f>IF(AND(OR($M20="x",$N20="x"),$O20=3,$P20=3),1,0)</f>
        <v>0</v>
      </c>
      <c r="V20" s="1">
        <f>IF(AND(OR($M20="x",$N20="x"),$O20=1,$P20=2),1,0)</f>
        <v>0</v>
      </c>
      <c r="W20" s="1">
        <f>IF(AND(OR($M20="x",$N20="x"),$O20=2,$P20=2),1,0)</f>
        <v>0</v>
      </c>
      <c r="X20" s="1">
        <f>IF(AND(OR($M20="x",$N20="x"),$O20=3,$P20=2),1,0)</f>
        <v>0</v>
      </c>
      <c r="Y20" s="1">
        <f>IF(AND(OR($M20="x",$N20="x"),$O20=1,$P20=1),1,0)</f>
        <v>0</v>
      </c>
      <c r="Z20" s="1">
        <f>IF(AND(OR($M20="x",$N20="x"),$O20=2,$P20=1),1,0)</f>
        <v>0</v>
      </c>
      <c r="AA20" s="1">
        <f>IF(AND(OR($M20="x",$N20="x"),$O20=3,$P20=1),1,0)</f>
        <v>0</v>
      </c>
      <c r="AB20" s="1" t="str">
        <f>IF(OR(M20="X",N20="X"),_xlfn.CONCAT(F20,";"),"")</f>
        <v/>
      </c>
    </row>
    <row r="21" spans="3:28" ht="99" customHeight="1">
      <c r="C21" s="36" t="s">
        <v>600</v>
      </c>
      <c r="D21" s="390" t="s">
        <v>45</v>
      </c>
      <c r="E21" s="391"/>
      <c r="F21" s="36" t="s">
        <v>603</v>
      </c>
      <c r="G21" s="392" t="s">
        <v>604</v>
      </c>
      <c r="H21" s="393"/>
      <c r="I21" s="393"/>
      <c r="J21" s="393"/>
      <c r="K21" s="394"/>
      <c r="L21" s="155"/>
      <c r="M21" s="77"/>
      <c r="N21" s="77"/>
      <c r="O21" s="78">
        <v>3</v>
      </c>
      <c r="P21" s="78">
        <v>2</v>
      </c>
      <c r="S21" s="1">
        <f t="shared" ref="S21:S41" si="0">IF(AND(OR($M21="x",$N21="x"),$O21=1,$P21=3),1,0)</f>
        <v>0</v>
      </c>
      <c r="T21" s="1">
        <f t="shared" ref="T21:T41" si="1">IF(AND(OR($M21="x",$N21="x"),$O21=2,$P21=3),1,0)</f>
        <v>0</v>
      </c>
      <c r="U21" s="1">
        <f t="shared" ref="U21:U41" si="2">IF(AND(OR($M21="x",$N21="x"),$O21=3,$P21=3),1,0)</f>
        <v>0</v>
      </c>
      <c r="V21" s="1">
        <f t="shared" ref="V21:V41" si="3">IF(AND(OR($M21="x",$N21="x"),$O21=1,$P21=2),1,0)</f>
        <v>0</v>
      </c>
      <c r="W21" s="1">
        <f t="shared" ref="W21:W41" si="4">IF(AND(OR($M21="x",$N21="x"),$O21=2,$P21=2),1,0)</f>
        <v>0</v>
      </c>
      <c r="X21" s="1">
        <f t="shared" ref="X21:X41" si="5">IF(AND(OR($M21="x",$N21="x"),$O21=3,$P21=2),1,0)</f>
        <v>0</v>
      </c>
      <c r="Y21" s="1">
        <f t="shared" ref="Y21:Y41" si="6">IF(AND(OR($M21="x",$N21="x"),$O21=1,$P21=1),1,0)</f>
        <v>0</v>
      </c>
      <c r="Z21" s="1">
        <f t="shared" ref="Z21:Z41" si="7">IF(AND(OR($M21="x",$N21="x"),$O21=2,$P21=1),1,0)</f>
        <v>0</v>
      </c>
      <c r="AA21" s="1">
        <f t="shared" ref="AA21:AA41" si="8">IF(AND(OR($M21="x",$N21="x"),$O21=3,$P21=1),1,0)</f>
        <v>0</v>
      </c>
      <c r="AB21" s="1" t="str">
        <f t="shared" ref="AB21:AB41" si="9">IF(OR(M21="X",N21="X"),_xlfn.CONCAT(F21,";"),"")</f>
        <v/>
      </c>
    </row>
    <row r="22" spans="3:28" ht="269.25" customHeight="1">
      <c r="C22" s="36" t="s">
        <v>600</v>
      </c>
      <c r="D22" s="390" t="s">
        <v>45</v>
      </c>
      <c r="E22" s="391"/>
      <c r="F22" s="36" t="s">
        <v>605</v>
      </c>
      <c r="G22" s="392" t="s">
        <v>606</v>
      </c>
      <c r="H22" s="393"/>
      <c r="I22" s="393"/>
      <c r="J22" s="393"/>
      <c r="K22" s="394"/>
      <c r="L22" s="155"/>
      <c r="M22" s="77"/>
      <c r="N22" s="77"/>
      <c r="O22" s="78">
        <v>3</v>
      </c>
      <c r="P22" s="78">
        <v>2</v>
      </c>
      <c r="S22" s="1">
        <f t="shared" si="0"/>
        <v>0</v>
      </c>
      <c r="T22" s="1">
        <f t="shared" si="1"/>
        <v>0</v>
      </c>
      <c r="U22" s="1">
        <f t="shared" si="2"/>
        <v>0</v>
      </c>
      <c r="V22" s="1">
        <f t="shared" si="3"/>
        <v>0</v>
      </c>
      <c r="W22" s="1">
        <f t="shared" si="4"/>
        <v>0</v>
      </c>
      <c r="X22" s="1">
        <f t="shared" si="5"/>
        <v>0</v>
      </c>
      <c r="Y22" s="1">
        <f t="shared" si="6"/>
        <v>0</v>
      </c>
      <c r="Z22" s="1">
        <f t="shared" si="7"/>
        <v>0</v>
      </c>
      <c r="AA22" s="1">
        <f t="shared" si="8"/>
        <v>0</v>
      </c>
      <c r="AB22" s="1" t="str">
        <f t="shared" si="9"/>
        <v/>
      </c>
    </row>
    <row r="23" spans="3:28" ht="60.75" customHeight="1">
      <c r="C23" s="36" t="s">
        <v>600</v>
      </c>
      <c r="D23" s="390" t="s">
        <v>45</v>
      </c>
      <c r="E23" s="391"/>
      <c r="F23" s="36" t="s">
        <v>607</v>
      </c>
      <c r="G23" s="392" t="s">
        <v>608</v>
      </c>
      <c r="H23" s="393"/>
      <c r="I23" s="393"/>
      <c r="J23" s="393"/>
      <c r="K23" s="394"/>
      <c r="L23" s="155"/>
      <c r="M23" s="77"/>
      <c r="N23" s="77"/>
      <c r="O23" s="78">
        <v>3</v>
      </c>
      <c r="P23" s="78">
        <v>2</v>
      </c>
      <c r="S23" s="1">
        <f t="shared" si="0"/>
        <v>0</v>
      </c>
      <c r="T23" s="1">
        <f t="shared" si="1"/>
        <v>0</v>
      </c>
      <c r="U23" s="1">
        <f t="shared" si="2"/>
        <v>0</v>
      </c>
      <c r="V23" s="1">
        <f t="shared" si="3"/>
        <v>0</v>
      </c>
      <c r="W23" s="1">
        <f t="shared" si="4"/>
        <v>0</v>
      </c>
      <c r="X23" s="1">
        <f t="shared" si="5"/>
        <v>0</v>
      </c>
      <c r="Y23" s="1">
        <f t="shared" si="6"/>
        <v>0</v>
      </c>
      <c r="Z23" s="1">
        <f t="shared" si="7"/>
        <v>0</v>
      </c>
      <c r="AA23" s="1">
        <f t="shared" si="8"/>
        <v>0</v>
      </c>
      <c r="AB23" s="1" t="str">
        <f t="shared" si="9"/>
        <v/>
      </c>
    </row>
    <row r="24" spans="3:28" ht="51.75" customHeight="1">
      <c r="C24" s="36" t="s">
        <v>600</v>
      </c>
      <c r="D24" s="390" t="s">
        <v>45</v>
      </c>
      <c r="E24" s="391"/>
      <c r="F24" s="36" t="s">
        <v>609</v>
      </c>
      <c r="G24" s="392" t="s">
        <v>610</v>
      </c>
      <c r="H24" s="393"/>
      <c r="I24" s="393"/>
      <c r="J24" s="393"/>
      <c r="K24" s="394"/>
      <c r="L24" s="155"/>
      <c r="M24" s="77"/>
      <c r="N24" s="77"/>
      <c r="O24" s="78">
        <v>3</v>
      </c>
      <c r="P24" s="78">
        <v>2</v>
      </c>
      <c r="S24" s="1">
        <f t="shared" si="0"/>
        <v>0</v>
      </c>
      <c r="T24" s="1">
        <f t="shared" si="1"/>
        <v>0</v>
      </c>
      <c r="U24" s="1">
        <f t="shared" si="2"/>
        <v>0</v>
      </c>
      <c r="V24" s="1">
        <f t="shared" si="3"/>
        <v>0</v>
      </c>
      <c r="W24" s="1">
        <f t="shared" si="4"/>
        <v>0</v>
      </c>
      <c r="X24" s="1">
        <f t="shared" si="5"/>
        <v>0</v>
      </c>
      <c r="Y24" s="1">
        <f t="shared" si="6"/>
        <v>0</v>
      </c>
      <c r="Z24" s="1">
        <f t="shared" si="7"/>
        <v>0</v>
      </c>
      <c r="AA24" s="1">
        <f t="shared" si="8"/>
        <v>0</v>
      </c>
      <c r="AB24" s="1" t="str">
        <f t="shared" si="9"/>
        <v/>
      </c>
    </row>
    <row r="25" spans="3:28" ht="72" customHeight="1">
      <c r="C25" s="36" t="s">
        <v>600</v>
      </c>
      <c r="D25" s="390" t="s">
        <v>45</v>
      </c>
      <c r="E25" s="391"/>
      <c r="F25" s="36" t="s">
        <v>611</v>
      </c>
      <c r="G25" s="392" t="s">
        <v>612</v>
      </c>
      <c r="H25" s="393"/>
      <c r="I25" s="393"/>
      <c r="J25" s="393"/>
      <c r="K25" s="394"/>
      <c r="L25" s="155"/>
      <c r="M25" s="77"/>
      <c r="N25" s="77"/>
      <c r="O25" s="78">
        <v>3</v>
      </c>
      <c r="P25" s="78">
        <v>2</v>
      </c>
      <c r="S25" s="1">
        <f t="shared" si="0"/>
        <v>0</v>
      </c>
      <c r="T25" s="1">
        <f t="shared" si="1"/>
        <v>0</v>
      </c>
      <c r="U25" s="1">
        <f t="shared" si="2"/>
        <v>0</v>
      </c>
      <c r="V25" s="1">
        <f t="shared" si="3"/>
        <v>0</v>
      </c>
      <c r="W25" s="1">
        <f t="shared" si="4"/>
        <v>0</v>
      </c>
      <c r="X25" s="1">
        <f t="shared" si="5"/>
        <v>0</v>
      </c>
      <c r="Y25" s="1">
        <f t="shared" si="6"/>
        <v>0</v>
      </c>
      <c r="Z25" s="1">
        <f t="shared" si="7"/>
        <v>0</v>
      </c>
      <c r="AA25" s="1">
        <f t="shared" si="8"/>
        <v>0</v>
      </c>
      <c r="AB25" s="1" t="str">
        <f t="shared" si="9"/>
        <v/>
      </c>
    </row>
    <row r="26" spans="3:28" ht="247.5" customHeight="1">
      <c r="C26" s="36" t="s">
        <v>600</v>
      </c>
      <c r="D26" s="390" t="s">
        <v>45</v>
      </c>
      <c r="E26" s="391"/>
      <c r="F26" s="36" t="s">
        <v>613</v>
      </c>
      <c r="G26" s="392" t="s">
        <v>614</v>
      </c>
      <c r="H26" s="393"/>
      <c r="I26" s="393"/>
      <c r="J26" s="393"/>
      <c r="K26" s="394"/>
      <c r="L26" s="155"/>
      <c r="M26" s="77"/>
      <c r="N26" s="77"/>
      <c r="O26" s="78">
        <v>3</v>
      </c>
      <c r="P26" s="78">
        <v>2</v>
      </c>
      <c r="S26" s="1">
        <f t="shared" si="0"/>
        <v>0</v>
      </c>
      <c r="T26" s="1">
        <f t="shared" si="1"/>
        <v>0</v>
      </c>
      <c r="U26" s="1">
        <f t="shared" si="2"/>
        <v>0</v>
      </c>
      <c r="V26" s="1">
        <f t="shared" si="3"/>
        <v>0</v>
      </c>
      <c r="W26" s="1">
        <f t="shared" si="4"/>
        <v>0</v>
      </c>
      <c r="X26" s="1">
        <f t="shared" si="5"/>
        <v>0</v>
      </c>
      <c r="Y26" s="1">
        <f t="shared" si="6"/>
        <v>0</v>
      </c>
      <c r="Z26" s="1">
        <f t="shared" si="7"/>
        <v>0</v>
      </c>
      <c r="AA26" s="1">
        <f t="shared" si="8"/>
        <v>0</v>
      </c>
      <c r="AB26" s="1" t="str">
        <f t="shared" si="9"/>
        <v/>
      </c>
    </row>
    <row r="27" spans="3:28" ht="167.25" customHeight="1">
      <c r="C27" s="36" t="s">
        <v>600</v>
      </c>
      <c r="D27" s="390" t="s">
        <v>45</v>
      </c>
      <c r="E27" s="391"/>
      <c r="F27" s="36" t="s">
        <v>615</v>
      </c>
      <c r="G27" s="220" t="s">
        <v>99</v>
      </c>
      <c r="H27" s="221"/>
      <c r="I27" s="221"/>
      <c r="J27" s="221"/>
      <c r="K27" s="222"/>
      <c r="L27" s="155"/>
      <c r="M27" s="77"/>
      <c r="N27" s="77"/>
      <c r="O27" s="78">
        <v>3</v>
      </c>
      <c r="P27" s="78">
        <v>2</v>
      </c>
      <c r="S27" s="1">
        <f t="shared" si="0"/>
        <v>0</v>
      </c>
      <c r="T27" s="1">
        <f t="shared" si="1"/>
        <v>0</v>
      </c>
      <c r="U27" s="1">
        <f t="shared" si="2"/>
        <v>0</v>
      </c>
      <c r="V27" s="1">
        <f t="shared" si="3"/>
        <v>0</v>
      </c>
      <c r="W27" s="1">
        <f t="shared" si="4"/>
        <v>0</v>
      </c>
      <c r="X27" s="1">
        <f t="shared" si="5"/>
        <v>0</v>
      </c>
      <c r="Y27" s="1">
        <f t="shared" si="6"/>
        <v>0</v>
      </c>
      <c r="Z27" s="1">
        <f t="shared" si="7"/>
        <v>0</v>
      </c>
      <c r="AA27" s="1">
        <f t="shared" si="8"/>
        <v>0</v>
      </c>
      <c r="AB27" s="1" t="str">
        <f t="shared" si="9"/>
        <v/>
      </c>
    </row>
    <row r="28" spans="3:28" ht="137.25" customHeight="1">
      <c r="C28" s="36" t="s">
        <v>600</v>
      </c>
      <c r="D28" s="390" t="s">
        <v>45</v>
      </c>
      <c r="E28" s="391"/>
      <c r="F28" s="36" t="s">
        <v>616</v>
      </c>
      <c r="G28" s="220" t="s">
        <v>101</v>
      </c>
      <c r="H28" s="221"/>
      <c r="I28" s="221"/>
      <c r="J28" s="221"/>
      <c r="K28" s="222"/>
      <c r="L28" s="155"/>
      <c r="M28" s="77"/>
      <c r="N28" s="77"/>
      <c r="O28" s="78">
        <v>3</v>
      </c>
      <c r="P28" s="78">
        <v>2</v>
      </c>
      <c r="S28" s="1">
        <f t="shared" si="0"/>
        <v>0</v>
      </c>
      <c r="T28" s="1">
        <f t="shared" si="1"/>
        <v>0</v>
      </c>
      <c r="U28" s="1">
        <f t="shared" si="2"/>
        <v>0</v>
      </c>
      <c r="V28" s="1">
        <f t="shared" si="3"/>
        <v>0</v>
      </c>
      <c r="W28" s="1">
        <f t="shared" si="4"/>
        <v>0</v>
      </c>
      <c r="X28" s="1">
        <f t="shared" si="5"/>
        <v>0</v>
      </c>
      <c r="Y28" s="1">
        <f t="shared" si="6"/>
        <v>0</v>
      </c>
      <c r="Z28" s="1">
        <f t="shared" si="7"/>
        <v>0</v>
      </c>
      <c r="AA28" s="1">
        <f t="shared" si="8"/>
        <v>0</v>
      </c>
      <c r="AB28" s="1" t="str">
        <f t="shared" si="9"/>
        <v/>
      </c>
    </row>
    <row r="29" spans="3:28" ht="105.75" customHeight="1">
      <c r="C29" s="36" t="s">
        <v>600</v>
      </c>
      <c r="D29" s="390" t="s">
        <v>45</v>
      </c>
      <c r="E29" s="391"/>
      <c r="F29" s="36" t="s">
        <v>617</v>
      </c>
      <c r="G29" s="392" t="s">
        <v>105</v>
      </c>
      <c r="H29" s="393"/>
      <c r="I29" s="393"/>
      <c r="J29" s="393"/>
      <c r="K29" s="394"/>
      <c r="L29" s="155"/>
      <c r="M29" s="77"/>
      <c r="N29" s="77"/>
      <c r="O29" s="78">
        <v>3</v>
      </c>
      <c r="P29" s="78">
        <v>2</v>
      </c>
      <c r="S29" s="1">
        <f t="shared" si="0"/>
        <v>0</v>
      </c>
      <c r="T29" s="1">
        <f t="shared" si="1"/>
        <v>0</v>
      </c>
      <c r="U29" s="1">
        <f t="shared" si="2"/>
        <v>0</v>
      </c>
      <c r="V29" s="1">
        <f t="shared" si="3"/>
        <v>0</v>
      </c>
      <c r="W29" s="1">
        <f t="shared" si="4"/>
        <v>0</v>
      </c>
      <c r="X29" s="1">
        <f t="shared" si="5"/>
        <v>0</v>
      </c>
      <c r="Y29" s="1">
        <f t="shared" si="6"/>
        <v>0</v>
      </c>
      <c r="Z29" s="1">
        <f t="shared" si="7"/>
        <v>0</v>
      </c>
      <c r="AA29" s="1">
        <f t="shared" si="8"/>
        <v>0</v>
      </c>
      <c r="AB29" s="1" t="str">
        <f t="shared" si="9"/>
        <v/>
      </c>
    </row>
    <row r="30" spans="3:28" ht="234" customHeight="1">
      <c r="C30" s="44" t="s">
        <v>178</v>
      </c>
      <c r="D30" s="286" t="s">
        <v>179</v>
      </c>
      <c r="E30" s="286"/>
      <c r="F30" s="131" t="s">
        <v>180</v>
      </c>
      <c r="G30" s="282" t="s">
        <v>181</v>
      </c>
      <c r="H30" s="283"/>
      <c r="I30" s="283"/>
      <c r="J30" s="283"/>
      <c r="K30" s="284"/>
      <c r="L30" s="62"/>
      <c r="M30" s="62"/>
      <c r="N30" s="62"/>
      <c r="O30" s="63">
        <v>1</v>
      </c>
      <c r="P30" s="63">
        <v>2</v>
      </c>
      <c r="S30" s="1">
        <f t="shared" si="0"/>
        <v>0</v>
      </c>
      <c r="T30" s="1">
        <f t="shared" si="1"/>
        <v>0</v>
      </c>
      <c r="U30" s="1">
        <f t="shared" si="2"/>
        <v>0</v>
      </c>
      <c r="V30" s="1">
        <f t="shared" si="3"/>
        <v>0</v>
      </c>
      <c r="W30" s="1">
        <f t="shared" si="4"/>
        <v>0</v>
      </c>
      <c r="X30" s="1">
        <f t="shared" si="5"/>
        <v>0</v>
      </c>
      <c r="Y30" s="1">
        <f t="shared" si="6"/>
        <v>0</v>
      </c>
      <c r="Z30" s="1">
        <f t="shared" si="7"/>
        <v>0</v>
      </c>
      <c r="AA30" s="1">
        <f t="shared" si="8"/>
        <v>0</v>
      </c>
      <c r="AB30" s="1" t="str">
        <f t="shared" si="9"/>
        <v/>
      </c>
    </row>
    <row r="31" spans="3:28" ht="216" customHeight="1">
      <c r="C31" s="44" t="s">
        <v>178</v>
      </c>
      <c r="D31" s="286" t="s">
        <v>179</v>
      </c>
      <c r="E31" s="286"/>
      <c r="F31" s="131" t="s">
        <v>182</v>
      </c>
      <c r="G31" s="282" t="s">
        <v>183</v>
      </c>
      <c r="H31" s="283"/>
      <c r="I31" s="283"/>
      <c r="J31" s="283"/>
      <c r="K31" s="284"/>
      <c r="L31" s="62"/>
      <c r="M31" s="62"/>
      <c r="N31" s="62"/>
      <c r="O31" s="63">
        <v>2</v>
      </c>
      <c r="P31" s="63">
        <v>3</v>
      </c>
      <c r="S31" s="1">
        <f t="shared" si="0"/>
        <v>0</v>
      </c>
      <c r="T31" s="1">
        <f t="shared" si="1"/>
        <v>0</v>
      </c>
      <c r="U31" s="1">
        <f t="shared" si="2"/>
        <v>0</v>
      </c>
      <c r="V31" s="1">
        <f t="shared" si="3"/>
        <v>0</v>
      </c>
      <c r="W31" s="1">
        <f t="shared" si="4"/>
        <v>0</v>
      </c>
      <c r="X31" s="1">
        <f t="shared" si="5"/>
        <v>0</v>
      </c>
      <c r="Y31" s="1">
        <f t="shared" si="6"/>
        <v>0</v>
      </c>
      <c r="Z31" s="1">
        <f t="shared" si="7"/>
        <v>0</v>
      </c>
      <c r="AA31" s="1">
        <f t="shared" si="8"/>
        <v>0</v>
      </c>
      <c r="AB31" s="1" t="str">
        <f t="shared" ref="AB31" si="10">IF(OR(M31="X",N31="X"),_xlfn.CONCAT(F31,";"),"")</f>
        <v/>
      </c>
    </row>
    <row r="32" spans="3:28" ht="110.25" customHeight="1">
      <c r="C32" s="45" t="s">
        <v>184</v>
      </c>
      <c r="D32" s="223" t="s">
        <v>185</v>
      </c>
      <c r="E32" s="224"/>
      <c r="F32" s="45" t="s">
        <v>186</v>
      </c>
      <c r="G32" s="220" t="s">
        <v>187</v>
      </c>
      <c r="H32" s="221"/>
      <c r="I32" s="221"/>
      <c r="J32" s="221"/>
      <c r="K32" s="221"/>
      <c r="L32" s="62"/>
      <c r="M32" s="62"/>
      <c r="N32" s="62"/>
      <c r="O32" s="63">
        <v>2</v>
      </c>
      <c r="P32" s="63">
        <v>2</v>
      </c>
      <c r="S32" s="1">
        <f t="shared" si="0"/>
        <v>0</v>
      </c>
      <c r="T32" s="1">
        <f t="shared" si="1"/>
        <v>0</v>
      </c>
      <c r="U32" s="1">
        <f t="shared" si="2"/>
        <v>0</v>
      </c>
      <c r="V32" s="1">
        <f t="shared" si="3"/>
        <v>0</v>
      </c>
      <c r="W32" s="1">
        <f t="shared" si="4"/>
        <v>0</v>
      </c>
      <c r="X32" s="1">
        <f t="shared" si="5"/>
        <v>0</v>
      </c>
      <c r="Y32" s="1">
        <f t="shared" si="6"/>
        <v>0</v>
      </c>
      <c r="Z32" s="1">
        <f t="shared" si="7"/>
        <v>0</v>
      </c>
      <c r="AA32" s="1">
        <f t="shared" si="8"/>
        <v>0</v>
      </c>
      <c r="AB32" s="1" t="str">
        <f t="shared" si="9"/>
        <v/>
      </c>
    </row>
    <row r="33" spans="1:28" ht="109.5" customHeight="1">
      <c r="C33" s="45" t="s">
        <v>188</v>
      </c>
      <c r="D33" s="270" t="s">
        <v>189</v>
      </c>
      <c r="E33" s="270"/>
      <c r="F33" s="45" t="s">
        <v>190</v>
      </c>
      <c r="G33" s="220" t="s">
        <v>191</v>
      </c>
      <c r="H33" s="221"/>
      <c r="I33" s="221"/>
      <c r="J33" s="221"/>
      <c r="K33" s="222"/>
      <c r="L33" s="62"/>
      <c r="M33" s="62"/>
      <c r="N33" s="62"/>
      <c r="O33" s="63">
        <v>2</v>
      </c>
      <c r="P33" s="63">
        <v>2</v>
      </c>
      <c r="S33" s="1">
        <f t="shared" si="0"/>
        <v>0</v>
      </c>
      <c r="T33" s="1">
        <f t="shared" si="1"/>
        <v>0</v>
      </c>
      <c r="U33" s="1">
        <f t="shared" si="2"/>
        <v>0</v>
      </c>
      <c r="V33" s="1">
        <f t="shared" si="3"/>
        <v>0</v>
      </c>
      <c r="W33" s="1">
        <f t="shared" si="4"/>
        <v>0</v>
      </c>
      <c r="X33" s="1">
        <f t="shared" si="5"/>
        <v>0</v>
      </c>
      <c r="Y33" s="1">
        <f t="shared" si="6"/>
        <v>0</v>
      </c>
      <c r="Z33" s="1">
        <f t="shared" si="7"/>
        <v>0</v>
      </c>
      <c r="AA33" s="1">
        <f t="shared" si="8"/>
        <v>0</v>
      </c>
      <c r="AB33" s="1" t="str">
        <f t="shared" si="9"/>
        <v/>
      </c>
    </row>
    <row r="34" spans="1:28" ht="129.75" customHeight="1">
      <c r="B34" s="51"/>
      <c r="C34" s="45" t="s">
        <v>192</v>
      </c>
      <c r="D34" s="270" t="s">
        <v>193</v>
      </c>
      <c r="E34" s="270"/>
      <c r="F34" s="32" t="s">
        <v>194</v>
      </c>
      <c r="G34" s="271" t="s">
        <v>195</v>
      </c>
      <c r="H34" s="271"/>
      <c r="I34" s="271"/>
      <c r="J34" s="271"/>
      <c r="K34" s="271"/>
      <c r="L34" s="62"/>
      <c r="M34" s="62"/>
      <c r="N34" s="62"/>
      <c r="O34" s="63">
        <v>2</v>
      </c>
      <c r="P34" s="64">
        <v>2</v>
      </c>
      <c r="Q34" s="3"/>
      <c r="S34" s="1">
        <f t="shared" si="0"/>
        <v>0</v>
      </c>
      <c r="T34" s="1">
        <f t="shared" si="1"/>
        <v>0</v>
      </c>
      <c r="U34" s="1">
        <f t="shared" si="2"/>
        <v>0</v>
      </c>
      <c r="V34" s="1">
        <f t="shared" si="3"/>
        <v>0</v>
      </c>
      <c r="W34" s="1">
        <f t="shared" si="4"/>
        <v>0</v>
      </c>
      <c r="X34" s="1">
        <f t="shared" si="5"/>
        <v>0</v>
      </c>
      <c r="Y34" s="1">
        <f t="shared" si="6"/>
        <v>0</v>
      </c>
      <c r="Z34" s="1">
        <f t="shared" si="7"/>
        <v>0</v>
      </c>
      <c r="AA34" s="1">
        <f t="shared" si="8"/>
        <v>0</v>
      </c>
      <c r="AB34" s="1" t="str">
        <f t="shared" si="9"/>
        <v/>
      </c>
    </row>
    <row r="35" spans="1:28" ht="247.5" customHeight="1">
      <c r="C35" s="43" t="s">
        <v>196</v>
      </c>
      <c r="D35" s="338" t="s">
        <v>197</v>
      </c>
      <c r="E35" s="339"/>
      <c r="F35" s="45" t="s">
        <v>196</v>
      </c>
      <c r="G35" s="282" t="s">
        <v>199</v>
      </c>
      <c r="H35" s="283"/>
      <c r="I35" s="283"/>
      <c r="J35" s="283"/>
      <c r="K35" s="284"/>
      <c r="L35" s="62"/>
      <c r="M35" s="62"/>
      <c r="N35" s="62"/>
      <c r="O35" s="64">
        <v>3</v>
      </c>
      <c r="P35" s="64">
        <v>1</v>
      </c>
      <c r="S35" s="1">
        <f t="shared" si="0"/>
        <v>0</v>
      </c>
      <c r="T35" s="1">
        <f t="shared" si="1"/>
        <v>0</v>
      </c>
      <c r="U35" s="1">
        <f t="shared" si="2"/>
        <v>0</v>
      </c>
      <c r="V35" s="1">
        <f t="shared" si="3"/>
        <v>0</v>
      </c>
      <c r="W35" s="1">
        <f t="shared" si="4"/>
        <v>0</v>
      </c>
      <c r="X35" s="1">
        <f t="shared" si="5"/>
        <v>0</v>
      </c>
      <c r="Y35" s="1">
        <f t="shared" si="6"/>
        <v>0</v>
      </c>
      <c r="Z35" s="1">
        <f t="shared" si="7"/>
        <v>0</v>
      </c>
      <c r="AA35" s="1">
        <f t="shared" si="8"/>
        <v>0</v>
      </c>
      <c r="AB35" s="1" t="str">
        <f t="shared" si="9"/>
        <v/>
      </c>
    </row>
    <row r="36" spans="1:28" ht="132" customHeight="1">
      <c r="C36" s="44" t="s">
        <v>618</v>
      </c>
      <c r="D36" s="223" t="s">
        <v>619</v>
      </c>
      <c r="E36" s="224"/>
      <c r="F36" s="45" t="s">
        <v>620</v>
      </c>
      <c r="G36" s="220" t="s">
        <v>621</v>
      </c>
      <c r="H36" s="221"/>
      <c r="I36" s="221"/>
      <c r="J36" s="221"/>
      <c r="K36" s="222"/>
      <c r="L36" s="62"/>
      <c r="M36" s="62"/>
      <c r="N36" s="62"/>
      <c r="O36" s="63">
        <v>1</v>
      </c>
      <c r="P36" s="63">
        <v>3</v>
      </c>
      <c r="S36" s="1">
        <f t="shared" si="0"/>
        <v>0</v>
      </c>
      <c r="T36" s="1">
        <f t="shared" si="1"/>
        <v>0</v>
      </c>
      <c r="U36" s="1">
        <f t="shared" si="2"/>
        <v>0</v>
      </c>
      <c r="V36" s="1">
        <f t="shared" si="3"/>
        <v>0</v>
      </c>
      <c r="W36" s="1">
        <f t="shared" si="4"/>
        <v>0</v>
      </c>
      <c r="X36" s="1">
        <f t="shared" si="5"/>
        <v>0</v>
      </c>
      <c r="Y36" s="1">
        <f t="shared" si="6"/>
        <v>0</v>
      </c>
      <c r="Z36" s="1">
        <f t="shared" si="7"/>
        <v>0</v>
      </c>
      <c r="AA36" s="1">
        <f t="shared" si="8"/>
        <v>0</v>
      </c>
      <c r="AB36" s="1" t="str">
        <f t="shared" si="9"/>
        <v/>
      </c>
    </row>
    <row r="37" spans="1:28" ht="111" customHeight="1">
      <c r="C37" s="44" t="s">
        <v>622</v>
      </c>
      <c r="D37" s="223" t="s">
        <v>623</v>
      </c>
      <c r="E37" s="224"/>
      <c r="F37" s="45" t="s">
        <v>624</v>
      </c>
      <c r="G37" s="220" t="s">
        <v>625</v>
      </c>
      <c r="H37" s="221"/>
      <c r="I37" s="221"/>
      <c r="J37" s="221"/>
      <c r="K37" s="222"/>
      <c r="L37" s="62"/>
      <c r="M37" s="62"/>
      <c r="N37" s="62"/>
      <c r="O37" s="63">
        <v>1</v>
      </c>
      <c r="P37" s="63">
        <v>3</v>
      </c>
      <c r="S37" s="1">
        <f t="shared" si="0"/>
        <v>0</v>
      </c>
      <c r="T37" s="1">
        <f t="shared" si="1"/>
        <v>0</v>
      </c>
      <c r="U37" s="1">
        <f t="shared" si="2"/>
        <v>0</v>
      </c>
      <c r="V37" s="1">
        <f t="shared" si="3"/>
        <v>0</v>
      </c>
      <c r="W37" s="1">
        <f t="shared" si="4"/>
        <v>0</v>
      </c>
      <c r="X37" s="1">
        <f t="shared" si="5"/>
        <v>0</v>
      </c>
      <c r="Y37" s="1">
        <f t="shared" si="6"/>
        <v>0</v>
      </c>
      <c r="Z37" s="1">
        <f t="shared" si="7"/>
        <v>0</v>
      </c>
      <c r="AA37" s="1">
        <f t="shared" si="8"/>
        <v>0</v>
      </c>
      <c r="AB37" s="1" t="str">
        <f t="shared" si="9"/>
        <v/>
      </c>
    </row>
    <row r="38" spans="1:28" ht="226.5" customHeight="1">
      <c r="C38" s="44" t="s">
        <v>626</v>
      </c>
      <c r="D38" s="223" t="s">
        <v>627</v>
      </c>
      <c r="E38" s="224"/>
      <c r="F38" s="45" t="s">
        <v>628</v>
      </c>
      <c r="G38" s="282" t="s">
        <v>629</v>
      </c>
      <c r="H38" s="283"/>
      <c r="I38" s="283"/>
      <c r="J38" s="283"/>
      <c r="K38" s="284"/>
      <c r="L38" s="62"/>
      <c r="M38" s="62"/>
      <c r="N38" s="62"/>
      <c r="O38" s="63">
        <v>2</v>
      </c>
      <c r="P38" s="63">
        <v>2</v>
      </c>
      <c r="S38" s="1">
        <f t="shared" si="0"/>
        <v>0</v>
      </c>
      <c r="T38" s="1">
        <f t="shared" si="1"/>
        <v>0</v>
      </c>
      <c r="U38" s="1">
        <f t="shared" si="2"/>
        <v>0</v>
      </c>
      <c r="V38" s="1">
        <f t="shared" si="3"/>
        <v>0</v>
      </c>
      <c r="W38" s="1">
        <f t="shared" si="4"/>
        <v>0</v>
      </c>
      <c r="X38" s="1">
        <f t="shared" si="5"/>
        <v>0</v>
      </c>
      <c r="Y38" s="1">
        <f t="shared" si="6"/>
        <v>0</v>
      </c>
      <c r="Z38" s="1">
        <f t="shared" si="7"/>
        <v>0</v>
      </c>
      <c r="AA38" s="1">
        <f t="shared" si="8"/>
        <v>0</v>
      </c>
      <c r="AB38" s="1" t="str">
        <f t="shared" si="9"/>
        <v/>
      </c>
    </row>
    <row r="39" spans="1:28" ht="226.5" customHeight="1">
      <c r="C39" s="44" t="s">
        <v>630</v>
      </c>
      <c r="D39" s="223" t="s">
        <v>631</v>
      </c>
      <c r="E39" s="224"/>
      <c r="F39" s="45" t="s">
        <v>632</v>
      </c>
      <c r="G39" s="282" t="s">
        <v>633</v>
      </c>
      <c r="H39" s="283"/>
      <c r="I39" s="283"/>
      <c r="J39" s="283"/>
      <c r="K39" s="284"/>
      <c r="L39" s="62"/>
      <c r="M39" s="62"/>
      <c r="N39" s="62"/>
      <c r="O39" s="63">
        <v>2</v>
      </c>
      <c r="P39" s="63">
        <v>3</v>
      </c>
      <c r="S39" s="1">
        <f t="shared" si="0"/>
        <v>0</v>
      </c>
      <c r="T39" s="1">
        <f t="shared" si="1"/>
        <v>0</v>
      </c>
      <c r="U39" s="1">
        <f t="shared" si="2"/>
        <v>0</v>
      </c>
      <c r="V39" s="1">
        <f t="shared" si="3"/>
        <v>0</v>
      </c>
      <c r="W39" s="1">
        <f t="shared" si="4"/>
        <v>0</v>
      </c>
      <c r="X39" s="1">
        <f t="shared" si="5"/>
        <v>0</v>
      </c>
      <c r="Y39" s="1">
        <f t="shared" si="6"/>
        <v>0</v>
      </c>
      <c r="Z39" s="1">
        <f t="shared" si="7"/>
        <v>0</v>
      </c>
      <c r="AA39" s="1">
        <f t="shared" si="8"/>
        <v>0</v>
      </c>
      <c r="AB39" s="1" t="str">
        <f t="shared" si="9"/>
        <v/>
      </c>
    </row>
    <row r="40" spans="1:28" ht="215.25" customHeight="1">
      <c r="C40" s="44" t="s">
        <v>634</v>
      </c>
      <c r="D40" s="223" t="s">
        <v>635</v>
      </c>
      <c r="E40" s="224"/>
      <c r="F40" s="45" t="s">
        <v>636</v>
      </c>
      <c r="G40" s="282" t="s">
        <v>637</v>
      </c>
      <c r="H40" s="283"/>
      <c r="I40" s="283"/>
      <c r="J40" s="283"/>
      <c r="K40" s="284"/>
      <c r="L40" s="62"/>
      <c r="M40" s="62"/>
      <c r="N40" s="62"/>
      <c r="O40" s="63">
        <v>2</v>
      </c>
      <c r="P40" s="63">
        <v>3</v>
      </c>
      <c r="S40" s="1">
        <f t="shared" si="0"/>
        <v>0</v>
      </c>
      <c r="T40" s="1">
        <f t="shared" si="1"/>
        <v>0</v>
      </c>
      <c r="U40" s="1">
        <f t="shared" si="2"/>
        <v>0</v>
      </c>
      <c r="V40" s="1">
        <f t="shared" si="3"/>
        <v>0</v>
      </c>
      <c r="W40" s="1">
        <f t="shared" si="4"/>
        <v>0</v>
      </c>
      <c r="X40" s="1">
        <f t="shared" si="5"/>
        <v>0</v>
      </c>
      <c r="Y40" s="1">
        <f t="shared" si="6"/>
        <v>0</v>
      </c>
      <c r="Z40" s="1">
        <f t="shared" si="7"/>
        <v>0</v>
      </c>
      <c r="AA40" s="1">
        <f t="shared" si="8"/>
        <v>0</v>
      </c>
      <c r="AB40" s="1" t="str">
        <f t="shared" si="9"/>
        <v/>
      </c>
    </row>
    <row r="41" spans="1:28" ht="96.75" customHeight="1">
      <c r="C41" s="36" t="s">
        <v>268</v>
      </c>
      <c r="D41" s="334" t="s">
        <v>269</v>
      </c>
      <c r="E41" s="335"/>
      <c r="F41" s="36" t="s">
        <v>270</v>
      </c>
      <c r="G41" s="362" t="s">
        <v>271</v>
      </c>
      <c r="H41" s="363"/>
      <c r="I41" s="363"/>
      <c r="J41" s="363"/>
      <c r="K41" s="364"/>
      <c r="L41" s="67"/>
      <c r="M41" s="67"/>
      <c r="N41" s="67"/>
      <c r="O41" s="68">
        <v>3</v>
      </c>
      <c r="P41" s="68">
        <v>2</v>
      </c>
      <c r="S41" s="1">
        <f t="shared" si="0"/>
        <v>0</v>
      </c>
      <c r="T41" s="1">
        <f t="shared" si="1"/>
        <v>0</v>
      </c>
      <c r="U41" s="1">
        <f t="shared" si="2"/>
        <v>0</v>
      </c>
      <c r="V41" s="1">
        <f t="shared" si="3"/>
        <v>0</v>
      </c>
      <c r="W41" s="1">
        <f t="shared" si="4"/>
        <v>0</v>
      </c>
      <c r="X41" s="1">
        <f t="shared" si="5"/>
        <v>0</v>
      </c>
      <c r="Y41" s="1">
        <f t="shared" si="6"/>
        <v>0</v>
      </c>
      <c r="Z41" s="1">
        <f t="shared" si="7"/>
        <v>0</v>
      </c>
      <c r="AA41" s="1">
        <f t="shared" si="8"/>
        <v>0</v>
      </c>
      <c r="AB41" s="1" t="str">
        <f t="shared" si="9"/>
        <v/>
      </c>
    </row>
    <row r="42" spans="1:28" ht="27" customHeight="1">
      <c r="C42" s="73"/>
      <c r="D42" s="73"/>
      <c r="E42" s="73"/>
      <c r="F42" s="73"/>
      <c r="G42" s="73"/>
      <c r="H42" s="73"/>
      <c r="I42" s="73"/>
      <c r="J42" s="73"/>
      <c r="K42" s="73"/>
      <c r="L42" s="73"/>
      <c r="M42" s="73"/>
      <c r="N42" s="73"/>
    </row>
    <row r="43" spans="1:28" s="206" customFormat="1" ht="56.25" customHeight="1">
      <c r="B43" s="207"/>
      <c r="C43" s="285" t="s">
        <v>272</v>
      </c>
      <c r="D43" s="285"/>
      <c r="E43" s="285"/>
      <c r="F43" s="285"/>
      <c r="G43" s="285"/>
      <c r="H43" s="285"/>
      <c r="I43" s="285"/>
      <c r="J43" s="285"/>
      <c r="K43" s="285"/>
      <c r="L43" s="285"/>
      <c r="M43" s="285"/>
      <c r="N43" s="285"/>
      <c r="O43" s="285"/>
      <c r="P43" s="285"/>
    </row>
    <row r="44" spans="1:28" s="209" customFormat="1" ht="264.75" customHeight="1">
      <c r="A44" s="208"/>
      <c r="B44" s="207"/>
      <c r="C44" s="238" t="s">
        <v>273</v>
      </c>
      <c r="D44" s="238"/>
      <c r="E44" s="238"/>
      <c r="F44" s="238"/>
      <c r="G44" s="238"/>
      <c r="H44" s="238"/>
      <c r="I44" s="238"/>
      <c r="J44" s="238"/>
      <c r="K44" s="238"/>
      <c r="L44" s="238"/>
      <c r="M44" s="238"/>
      <c r="N44" s="238"/>
      <c r="O44" s="238"/>
      <c r="P44" s="238"/>
      <c r="Q44" s="206"/>
    </row>
    <row r="45" spans="1:28" s="209" customFormat="1" ht="64.5" customHeight="1" thickBot="1">
      <c r="A45" s="208"/>
      <c r="B45" s="207"/>
      <c r="C45" s="238" t="s">
        <v>274</v>
      </c>
      <c r="D45" s="238"/>
      <c r="E45" s="238"/>
      <c r="F45" s="238"/>
      <c r="G45" s="238"/>
      <c r="H45" s="238"/>
      <c r="I45" s="238"/>
      <c r="J45" s="238"/>
      <c r="K45" s="238"/>
      <c r="L45" s="238"/>
      <c r="M45" s="238"/>
      <c r="N45" s="238"/>
      <c r="O45" s="238"/>
      <c r="P45" s="238"/>
      <c r="Q45" s="206"/>
    </row>
    <row r="46" spans="1:28" s="209" customFormat="1" ht="48" customHeight="1">
      <c r="A46" s="208"/>
      <c r="B46" s="207"/>
      <c r="C46" s="352" t="s">
        <v>275</v>
      </c>
      <c r="D46" s="353"/>
      <c r="E46" s="353"/>
      <c r="F46" s="353" t="s">
        <v>276</v>
      </c>
      <c r="G46" s="353"/>
      <c r="H46" s="353"/>
      <c r="I46" s="353"/>
      <c r="J46" s="353"/>
      <c r="K46" s="353"/>
      <c r="L46" s="353"/>
      <c r="M46" s="353" t="s">
        <v>277</v>
      </c>
      <c r="N46" s="353"/>
      <c r="O46" s="353"/>
      <c r="P46" s="368"/>
      <c r="Q46" s="206"/>
    </row>
    <row r="47" spans="1:28" s="209" customFormat="1" ht="71.25" customHeight="1">
      <c r="A47" s="208"/>
      <c r="B47" s="207"/>
      <c r="C47" s="354" t="s">
        <v>278</v>
      </c>
      <c r="D47" s="355"/>
      <c r="E47" s="355"/>
      <c r="F47" s="358" t="s">
        <v>279</v>
      </c>
      <c r="G47" s="358"/>
      <c r="H47" s="358"/>
      <c r="I47" s="358"/>
      <c r="J47" s="358"/>
      <c r="K47" s="358"/>
      <c r="L47" s="358"/>
      <c r="M47" s="358" t="s">
        <v>280</v>
      </c>
      <c r="N47" s="358"/>
      <c r="O47" s="358"/>
      <c r="P47" s="360"/>
      <c r="Q47" s="206"/>
    </row>
    <row r="48" spans="1:28" s="209" customFormat="1" ht="113.25" customHeight="1">
      <c r="A48" s="208"/>
      <c r="B48" s="207"/>
      <c r="C48" s="354" t="s">
        <v>281</v>
      </c>
      <c r="D48" s="355"/>
      <c r="E48" s="355"/>
      <c r="F48" s="358" t="s">
        <v>282</v>
      </c>
      <c r="G48" s="358"/>
      <c r="H48" s="358"/>
      <c r="I48" s="358"/>
      <c r="J48" s="358"/>
      <c r="K48" s="358"/>
      <c r="L48" s="358"/>
      <c r="M48" s="358" t="s">
        <v>280</v>
      </c>
      <c r="N48" s="358"/>
      <c r="O48" s="358"/>
      <c r="P48" s="360"/>
      <c r="Q48" s="206"/>
    </row>
    <row r="49" spans="1:18" s="209" customFormat="1" ht="100.5" customHeight="1" thickBot="1">
      <c r="A49" s="208"/>
      <c r="B49" s="207"/>
      <c r="C49" s="356" t="s">
        <v>283</v>
      </c>
      <c r="D49" s="357"/>
      <c r="E49" s="357"/>
      <c r="F49" s="359" t="s">
        <v>284</v>
      </c>
      <c r="G49" s="359"/>
      <c r="H49" s="359"/>
      <c r="I49" s="359"/>
      <c r="J49" s="359"/>
      <c r="K49" s="359"/>
      <c r="L49" s="359"/>
      <c r="M49" s="359" t="s">
        <v>285</v>
      </c>
      <c r="N49" s="359"/>
      <c r="O49" s="359"/>
      <c r="P49" s="361"/>
      <c r="Q49" s="206"/>
    </row>
    <row r="50" spans="1:18" s="209" customFormat="1" ht="32.25" customHeight="1">
      <c r="A50" s="208"/>
      <c r="B50" s="207"/>
      <c r="C50" s="337" t="s">
        <v>286</v>
      </c>
      <c r="D50" s="337"/>
      <c r="E50" s="337"/>
      <c r="F50" s="337"/>
      <c r="G50" s="337"/>
      <c r="H50" s="337"/>
      <c r="I50" s="337"/>
      <c r="J50" s="337"/>
      <c r="K50" s="337"/>
      <c r="L50" s="337"/>
      <c r="M50" s="337"/>
      <c r="N50" s="337"/>
      <c r="O50" s="337"/>
      <c r="P50" s="337"/>
      <c r="Q50" s="206"/>
    </row>
    <row r="51" spans="1:18" s="209" customFormat="1" ht="139.5" customHeight="1">
      <c r="A51" s="208"/>
      <c r="B51" s="207"/>
      <c r="C51" s="238" t="s">
        <v>287</v>
      </c>
      <c r="D51" s="238"/>
      <c r="E51" s="238"/>
      <c r="F51" s="238"/>
      <c r="G51" s="238"/>
      <c r="H51" s="238"/>
      <c r="I51" s="238"/>
      <c r="J51" s="238"/>
      <c r="K51" s="238"/>
      <c r="L51" s="238"/>
      <c r="M51" s="238"/>
      <c r="N51" s="238"/>
      <c r="O51" s="238"/>
      <c r="P51" s="238"/>
      <c r="Q51" s="206"/>
    </row>
    <row r="52" spans="1:18" ht="30" customHeight="1">
      <c r="B52" s="3"/>
      <c r="C52" s="107"/>
      <c r="D52" s="69"/>
      <c r="E52" s="69"/>
      <c r="F52" s="69"/>
      <c r="G52" s="69"/>
      <c r="H52" s="69"/>
      <c r="I52" s="69"/>
      <c r="J52" s="69"/>
      <c r="K52" s="69"/>
      <c r="L52" s="69"/>
      <c r="M52" s="69"/>
      <c r="N52" s="69"/>
      <c r="O52" s="215"/>
      <c r="P52" s="112"/>
      <c r="Q52" s="3"/>
    </row>
    <row r="53" spans="1:18" ht="37.5" customHeight="1">
      <c r="B53" s="12"/>
      <c r="C53" s="112"/>
      <c r="D53" s="112"/>
      <c r="E53" s="112"/>
      <c r="F53" s="112"/>
      <c r="G53" s="485"/>
      <c r="H53" s="486"/>
      <c r="I53" s="475" t="s">
        <v>288</v>
      </c>
      <c r="J53" s="476"/>
      <c r="K53" s="476"/>
      <c r="L53" s="476"/>
      <c r="M53" s="476"/>
      <c r="N53" s="477"/>
      <c r="O53" s="125"/>
      <c r="P53" s="112"/>
      <c r="Q53" s="12"/>
    </row>
    <row r="54" spans="1:18" ht="37.5" customHeight="1">
      <c r="B54" s="15"/>
      <c r="C54" s="112"/>
      <c r="D54" s="112"/>
      <c r="E54" s="112"/>
      <c r="F54" s="112"/>
      <c r="G54" s="487"/>
      <c r="H54" s="488"/>
      <c r="I54" s="466" t="s">
        <v>289</v>
      </c>
      <c r="J54" s="467"/>
      <c r="K54" s="466" t="s">
        <v>290</v>
      </c>
      <c r="L54" s="467"/>
      <c r="M54" s="466" t="s">
        <v>291</v>
      </c>
      <c r="N54" s="467"/>
      <c r="O54" s="126"/>
      <c r="P54" s="112"/>
      <c r="Q54" s="15"/>
    </row>
    <row r="55" spans="1:18" ht="37.5" customHeight="1">
      <c r="B55" s="15"/>
      <c r="C55" s="112"/>
      <c r="D55" s="112"/>
      <c r="E55" s="112"/>
      <c r="F55" s="112"/>
      <c r="G55" s="478" t="s">
        <v>292</v>
      </c>
      <c r="H55" s="128" t="s">
        <v>293</v>
      </c>
      <c r="I55" s="481">
        <f>SUM(S20:S41)</f>
        <v>0</v>
      </c>
      <c r="J55" s="482"/>
      <c r="K55" s="481">
        <f>SUM(T20:T41)</f>
        <v>0</v>
      </c>
      <c r="L55" s="482"/>
      <c r="M55" s="483">
        <f>SUM(U20:U41)</f>
        <v>0</v>
      </c>
      <c r="N55" s="483"/>
      <c r="O55" s="217"/>
      <c r="P55" s="217"/>
      <c r="Q55" s="15"/>
    </row>
    <row r="56" spans="1:18" ht="37.5" customHeight="1">
      <c r="C56" s="112"/>
      <c r="D56" s="112"/>
      <c r="E56" s="112"/>
      <c r="F56" s="112"/>
      <c r="G56" s="479"/>
      <c r="H56" s="128" t="s">
        <v>294</v>
      </c>
      <c r="I56" s="489">
        <f>SUM(V20:V41)</f>
        <v>0</v>
      </c>
      <c r="J56" s="490"/>
      <c r="K56" s="491">
        <f>SUM(W20:W41)</f>
        <v>0</v>
      </c>
      <c r="L56" s="492"/>
      <c r="M56" s="484">
        <f>SUM(X20:X41)</f>
        <v>0</v>
      </c>
      <c r="N56" s="484"/>
      <c r="O56" s="217"/>
      <c r="P56" s="217"/>
    </row>
    <row r="57" spans="1:18" ht="29.25" customHeight="1">
      <c r="C57" s="112"/>
      <c r="D57" s="112"/>
      <c r="E57" s="112"/>
      <c r="F57" s="112"/>
      <c r="G57" s="480"/>
      <c r="H57" s="128" t="s">
        <v>295</v>
      </c>
      <c r="I57" s="489">
        <f>SUM(Y20:Y41)</f>
        <v>0</v>
      </c>
      <c r="J57" s="490"/>
      <c r="K57" s="489">
        <f>SUM(Z20:Z41)</f>
        <v>0</v>
      </c>
      <c r="L57" s="490"/>
      <c r="M57" s="484">
        <f>SUM(AA20:AA41)</f>
        <v>0</v>
      </c>
      <c r="N57" s="484"/>
      <c r="O57" s="217"/>
      <c r="P57" s="217"/>
    </row>
    <row r="58" spans="1:18" ht="53.25" customHeight="1">
      <c r="B58" s="2"/>
      <c r="C58" s="112"/>
      <c r="D58" s="112"/>
      <c r="E58" s="112"/>
      <c r="F58" s="112"/>
      <c r="G58" s="464" t="s">
        <v>296</v>
      </c>
      <c r="H58" s="464"/>
      <c r="I58" s="464"/>
      <c r="J58" s="464"/>
      <c r="K58" s="464"/>
      <c r="L58" s="464"/>
      <c r="M58" s="464"/>
      <c r="N58" s="218">
        <f>SUM(I55:N57)</f>
        <v>0</v>
      </c>
      <c r="O58" s="112"/>
      <c r="P58" s="112"/>
      <c r="Q58" s="2"/>
    </row>
    <row r="59" spans="1:18" s="3" customFormat="1" ht="80.25" customHeight="1">
      <c r="A59" s="16"/>
      <c r="B59" s="49"/>
      <c r="C59" s="249" t="s">
        <v>297</v>
      </c>
      <c r="D59" s="249"/>
      <c r="E59" s="249"/>
      <c r="F59" s="249"/>
      <c r="G59" s="249"/>
      <c r="H59" s="249"/>
      <c r="I59" s="249"/>
      <c r="J59" s="249"/>
      <c r="K59" s="249"/>
      <c r="L59" s="249"/>
      <c r="M59" s="249"/>
      <c r="N59" s="249"/>
      <c r="O59" s="249"/>
      <c r="P59" s="249"/>
      <c r="Q59" s="1"/>
    </row>
    <row r="60" spans="1:18" ht="21" customHeight="1">
      <c r="B60" s="49"/>
      <c r="C60" s="454"/>
      <c r="D60" s="455"/>
      <c r="E60" s="455"/>
      <c r="F60" s="455"/>
      <c r="G60" s="455"/>
      <c r="H60" s="455"/>
      <c r="I60" s="455"/>
      <c r="J60" s="455"/>
      <c r="K60" s="455"/>
      <c r="L60" s="455"/>
      <c r="M60" s="455"/>
      <c r="N60" s="455"/>
      <c r="O60" s="455"/>
      <c r="P60" s="456"/>
      <c r="Q60" s="48"/>
      <c r="R60" s="48"/>
    </row>
    <row r="61" spans="1:18" ht="21" customHeight="1">
      <c r="B61" s="49"/>
      <c r="C61" s="457"/>
      <c r="D61" s="458"/>
      <c r="E61" s="458"/>
      <c r="F61" s="458"/>
      <c r="G61" s="458"/>
      <c r="H61" s="458"/>
      <c r="I61" s="458"/>
      <c r="J61" s="458"/>
      <c r="K61" s="458"/>
      <c r="L61" s="458"/>
      <c r="M61" s="458"/>
      <c r="N61" s="458"/>
      <c r="O61" s="458"/>
      <c r="P61" s="459"/>
      <c r="Q61" s="48"/>
      <c r="R61" s="48"/>
    </row>
    <row r="62" spans="1:18" ht="21" customHeight="1">
      <c r="B62" s="49"/>
      <c r="C62" s="457"/>
      <c r="D62" s="458"/>
      <c r="E62" s="458"/>
      <c r="F62" s="458"/>
      <c r="G62" s="458"/>
      <c r="H62" s="458"/>
      <c r="I62" s="458"/>
      <c r="J62" s="458"/>
      <c r="K62" s="458"/>
      <c r="L62" s="458"/>
      <c r="M62" s="458"/>
      <c r="N62" s="458"/>
      <c r="O62" s="458"/>
      <c r="P62" s="459"/>
      <c r="Q62" s="48"/>
      <c r="R62" s="48"/>
    </row>
    <row r="63" spans="1:18" ht="21" customHeight="1">
      <c r="B63" s="49"/>
      <c r="C63" s="457"/>
      <c r="D63" s="458"/>
      <c r="E63" s="458"/>
      <c r="F63" s="458"/>
      <c r="G63" s="458"/>
      <c r="H63" s="458"/>
      <c r="I63" s="458"/>
      <c r="J63" s="458"/>
      <c r="K63" s="458"/>
      <c r="L63" s="458"/>
      <c r="M63" s="458"/>
      <c r="N63" s="458"/>
      <c r="O63" s="458"/>
      <c r="P63" s="459"/>
      <c r="Q63" s="48"/>
      <c r="R63" s="48"/>
    </row>
    <row r="64" spans="1:18" ht="21" customHeight="1">
      <c r="B64" s="49"/>
      <c r="C64" s="460"/>
      <c r="D64" s="461"/>
      <c r="E64" s="461"/>
      <c r="F64" s="461"/>
      <c r="G64" s="461"/>
      <c r="H64" s="461"/>
      <c r="I64" s="461"/>
      <c r="J64" s="461"/>
      <c r="K64" s="461"/>
      <c r="L64" s="461"/>
      <c r="M64" s="461"/>
      <c r="N64" s="461"/>
      <c r="O64" s="461"/>
      <c r="P64" s="462"/>
      <c r="Q64" s="48"/>
      <c r="R64" s="48"/>
    </row>
    <row r="65" spans="2:18" ht="40.5" customHeight="1">
      <c r="B65" s="49"/>
      <c r="C65" s="112"/>
      <c r="D65" s="112"/>
      <c r="E65" s="112"/>
      <c r="F65" s="112"/>
      <c r="G65" s="112"/>
      <c r="H65" s="112"/>
      <c r="I65" s="112"/>
      <c r="J65" s="112"/>
      <c r="K65" s="112"/>
      <c r="L65" s="112"/>
      <c r="M65" s="112"/>
      <c r="N65" s="112"/>
      <c r="O65" s="112"/>
      <c r="P65" s="112"/>
      <c r="Q65" s="48"/>
      <c r="R65" s="48"/>
    </row>
    <row r="66" spans="2:18" ht="37.5" customHeight="1">
      <c r="B66" s="49"/>
      <c r="C66" s="249" t="s">
        <v>298</v>
      </c>
      <c r="D66" s="249"/>
      <c r="E66" s="249"/>
      <c r="F66" s="249"/>
      <c r="G66" s="249"/>
      <c r="H66" s="249"/>
      <c r="I66" s="249"/>
      <c r="J66" s="249"/>
      <c r="K66" s="249"/>
      <c r="L66" s="249"/>
      <c r="M66" s="249"/>
      <c r="N66" s="249"/>
      <c r="O66" s="249"/>
      <c r="P66" s="249"/>
      <c r="Q66" s="48"/>
      <c r="R66" s="48"/>
    </row>
    <row r="67" spans="2:18" ht="21" customHeight="1">
      <c r="B67" s="49"/>
      <c r="C67" s="454"/>
      <c r="D67" s="455"/>
      <c r="E67" s="455"/>
      <c r="F67" s="455"/>
      <c r="G67" s="455"/>
      <c r="H67" s="455"/>
      <c r="I67" s="455"/>
      <c r="J67" s="455"/>
      <c r="K67" s="455"/>
      <c r="L67" s="455"/>
      <c r="M67" s="455"/>
      <c r="N67" s="455"/>
      <c r="O67" s="455"/>
      <c r="P67" s="456"/>
      <c r="Q67" s="48"/>
      <c r="R67" s="48"/>
    </row>
    <row r="68" spans="2:18" ht="21" customHeight="1">
      <c r="B68" s="49"/>
      <c r="C68" s="457"/>
      <c r="D68" s="458"/>
      <c r="E68" s="458"/>
      <c r="F68" s="458"/>
      <c r="G68" s="458"/>
      <c r="H68" s="458"/>
      <c r="I68" s="458"/>
      <c r="J68" s="458"/>
      <c r="K68" s="458"/>
      <c r="L68" s="458"/>
      <c r="M68" s="458"/>
      <c r="N68" s="458"/>
      <c r="O68" s="458"/>
      <c r="P68" s="459"/>
      <c r="Q68" s="48"/>
      <c r="R68" s="48"/>
    </row>
    <row r="69" spans="2:18" ht="21" customHeight="1">
      <c r="B69" s="49"/>
      <c r="C69" s="457"/>
      <c r="D69" s="458"/>
      <c r="E69" s="458"/>
      <c r="F69" s="458"/>
      <c r="G69" s="458"/>
      <c r="H69" s="458"/>
      <c r="I69" s="458"/>
      <c r="J69" s="458"/>
      <c r="K69" s="458"/>
      <c r="L69" s="458"/>
      <c r="M69" s="458"/>
      <c r="N69" s="458"/>
      <c r="O69" s="458"/>
      <c r="P69" s="459"/>
      <c r="Q69" s="48"/>
      <c r="R69" s="48"/>
    </row>
    <row r="70" spans="2:18" ht="21" customHeight="1">
      <c r="B70" s="49"/>
      <c r="C70" s="457"/>
      <c r="D70" s="458"/>
      <c r="E70" s="458"/>
      <c r="F70" s="458"/>
      <c r="G70" s="458"/>
      <c r="H70" s="458"/>
      <c r="I70" s="458"/>
      <c r="J70" s="458"/>
      <c r="K70" s="458"/>
      <c r="L70" s="458"/>
      <c r="M70" s="458"/>
      <c r="N70" s="458"/>
      <c r="O70" s="458"/>
      <c r="P70" s="459"/>
      <c r="Q70" s="48"/>
      <c r="R70" s="48"/>
    </row>
    <row r="71" spans="2:18" ht="21" customHeight="1">
      <c r="B71" s="49"/>
      <c r="C71" s="460"/>
      <c r="D71" s="461"/>
      <c r="E71" s="461"/>
      <c r="F71" s="461"/>
      <c r="G71" s="461"/>
      <c r="H71" s="461"/>
      <c r="I71" s="461"/>
      <c r="J71" s="461"/>
      <c r="K71" s="461"/>
      <c r="L71" s="461"/>
      <c r="M71" s="461"/>
      <c r="N71" s="461"/>
      <c r="O71" s="461"/>
      <c r="P71" s="462"/>
      <c r="Q71" s="48"/>
      <c r="R71" s="48"/>
    </row>
    <row r="72" spans="2:18" ht="33.75" customHeight="1">
      <c r="B72" s="49"/>
      <c r="C72" s="112"/>
      <c r="D72" s="112"/>
      <c r="E72" s="112"/>
      <c r="F72" s="112"/>
      <c r="G72" s="112"/>
      <c r="H72" s="112"/>
      <c r="I72" s="112"/>
      <c r="J72" s="112"/>
      <c r="K72" s="112"/>
      <c r="L72" s="112"/>
      <c r="M72" s="112"/>
      <c r="N72" s="112"/>
      <c r="O72" s="112"/>
      <c r="P72" s="112"/>
      <c r="Q72" s="48"/>
      <c r="R72" s="48"/>
    </row>
    <row r="73" spans="2:18" ht="98.25" customHeight="1">
      <c r="B73" s="49"/>
      <c r="C73" s="249" t="s">
        <v>299</v>
      </c>
      <c r="D73" s="249"/>
      <c r="E73" s="249"/>
      <c r="F73" s="249"/>
      <c r="G73" s="249"/>
      <c r="H73" s="249"/>
      <c r="I73" s="249"/>
      <c r="J73" s="249"/>
      <c r="K73" s="249"/>
      <c r="L73" s="249"/>
      <c r="M73" s="249"/>
      <c r="N73" s="249"/>
      <c r="O73" s="249"/>
      <c r="P73" s="249"/>
    </row>
    <row r="74" spans="2:18" ht="21" customHeight="1">
      <c r="B74" s="49"/>
      <c r="C74" s="454"/>
      <c r="D74" s="455"/>
      <c r="E74" s="455"/>
      <c r="F74" s="455"/>
      <c r="G74" s="455"/>
      <c r="H74" s="455"/>
      <c r="I74" s="455"/>
      <c r="J74" s="455"/>
      <c r="K74" s="455"/>
      <c r="L74" s="455"/>
      <c r="M74" s="455"/>
      <c r="N74" s="455"/>
      <c r="O74" s="455"/>
      <c r="P74" s="456"/>
      <c r="Q74" s="48"/>
      <c r="R74" s="48"/>
    </row>
    <row r="75" spans="2:18" ht="21" customHeight="1">
      <c r="B75" s="49"/>
      <c r="C75" s="457"/>
      <c r="D75" s="458"/>
      <c r="E75" s="458"/>
      <c r="F75" s="458"/>
      <c r="G75" s="458"/>
      <c r="H75" s="458"/>
      <c r="I75" s="458"/>
      <c r="J75" s="458"/>
      <c r="K75" s="458"/>
      <c r="L75" s="458"/>
      <c r="M75" s="458"/>
      <c r="N75" s="458"/>
      <c r="O75" s="458"/>
      <c r="P75" s="459"/>
      <c r="Q75" s="48"/>
      <c r="R75" s="48"/>
    </row>
    <row r="76" spans="2:18" ht="21" customHeight="1">
      <c r="B76" s="49"/>
      <c r="C76" s="457"/>
      <c r="D76" s="458"/>
      <c r="E76" s="458"/>
      <c r="F76" s="458"/>
      <c r="G76" s="458"/>
      <c r="H76" s="458"/>
      <c r="I76" s="458"/>
      <c r="J76" s="458"/>
      <c r="K76" s="458"/>
      <c r="L76" s="458"/>
      <c r="M76" s="458"/>
      <c r="N76" s="458"/>
      <c r="O76" s="458"/>
      <c r="P76" s="459"/>
      <c r="Q76" s="48"/>
      <c r="R76" s="48"/>
    </row>
    <row r="77" spans="2:18" ht="21" customHeight="1">
      <c r="B77" s="49"/>
      <c r="C77" s="457"/>
      <c r="D77" s="458"/>
      <c r="E77" s="458"/>
      <c r="F77" s="458"/>
      <c r="G77" s="458"/>
      <c r="H77" s="458"/>
      <c r="I77" s="458"/>
      <c r="J77" s="458"/>
      <c r="K77" s="458"/>
      <c r="L77" s="458"/>
      <c r="M77" s="458"/>
      <c r="N77" s="458"/>
      <c r="O77" s="458"/>
      <c r="P77" s="459"/>
      <c r="Q77" s="48"/>
      <c r="R77" s="48"/>
    </row>
    <row r="78" spans="2:18" ht="21" customHeight="1">
      <c r="B78" s="49"/>
      <c r="C78" s="460"/>
      <c r="D78" s="461"/>
      <c r="E78" s="461"/>
      <c r="F78" s="461"/>
      <c r="G78" s="461"/>
      <c r="H78" s="461"/>
      <c r="I78" s="461"/>
      <c r="J78" s="461"/>
      <c r="K78" s="461"/>
      <c r="L78" s="461"/>
      <c r="M78" s="461"/>
      <c r="N78" s="461"/>
      <c r="O78" s="461"/>
      <c r="P78" s="462"/>
      <c r="Q78" s="48"/>
      <c r="R78" s="48"/>
    </row>
    <row r="79" spans="2:18" ht="21" customHeight="1">
      <c r="B79" s="49"/>
      <c r="C79" s="216"/>
      <c r="D79" s="216"/>
      <c r="E79" s="216"/>
      <c r="F79" s="216"/>
      <c r="G79" s="216"/>
      <c r="H79" s="216"/>
      <c r="I79" s="216"/>
      <c r="J79" s="216"/>
      <c r="K79" s="216"/>
      <c r="L79" s="216"/>
      <c r="M79" s="216"/>
      <c r="N79" s="216"/>
      <c r="O79" s="216"/>
      <c r="P79" s="216"/>
      <c r="Q79" s="48"/>
      <c r="R79" s="48"/>
    </row>
    <row r="80" spans="2:18">
      <c r="B80" s="50"/>
      <c r="C80" s="463" t="s">
        <v>300</v>
      </c>
      <c r="D80" s="463"/>
      <c r="E80" s="463"/>
      <c r="F80" s="463"/>
      <c r="G80" s="463"/>
      <c r="H80" s="463"/>
      <c r="I80" s="463"/>
      <c r="J80" s="463"/>
      <c r="K80" s="463"/>
      <c r="L80" s="463"/>
      <c r="M80" s="463"/>
      <c r="N80" s="463"/>
      <c r="O80" s="112"/>
      <c r="P80" s="112"/>
      <c r="Q80" s="2"/>
    </row>
    <row r="81" spans="1:28" s="209" customFormat="1" ht="128.25" customHeight="1">
      <c r="A81" s="208"/>
      <c r="B81" s="207"/>
      <c r="C81" s="238" t="s">
        <v>301</v>
      </c>
      <c r="D81" s="238"/>
      <c r="E81" s="238"/>
      <c r="F81" s="238"/>
      <c r="G81" s="238"/>
      <c r="H81" s="238"/>
      <c r="I81" s="238"/>
      <c r="J81" s="238"/>
      <c r="K81" s="238"/>
      <c r="L81" s="238"/>
      <c r="M81" s="238"/>
      <c r="N81" s="238"/>
      <c r="O81" s="238"/>
      <c r="P81" s="238"/>
      <c r="Q81" s="206"/>
    </row>
    <row r="82" spans="1:28" s="209" customFormat="1" ht="75" customHeight="1">
      <c r="A82" s="208"/>
      <c r="B82" s="207"/>
      <c r="C82" s="238" t="s">
        <v>302</v>
      </c>
      <c r="D82" s="238"/>
      <c r="E82" s="238"/>
      <c r="F82" s="238"/>
      <c r="G82" s="238"/>
      <c r="H82" s="238"/>
      <c r="I82" s="238"/>
      <c r="J82" s="238"/>
      <c r="K82" s="238"/>
      <c r="L82" s="238"/>
      <c r="M82" s="238"/>
      <c r="N82" s="238"/>
      <c r="O82" s="238"/>
      <c r="P82" s="238"/>
      <c r="Q82" s="206"/>
    </row>
    <row r="83" spans="1:28" s="209" customFormat="1" ht="266.25" customHeight="1">
      <c r="A83" s="208"/>
      <c r="B83" s="207"/>
      <c r="C83" s="238" t="s">
        <v>303</v>
      </c>
      <c r="D83" s="238"/>
      <c r="E83" s="238"/>
      <c r="F83" s="238"/>
      <c r="G83" s="238"/>
      <c r="H83" s="238"/>
      <c r="I83" s="238"/>
      <c r="J83" s="238"/>
      <c r="K83" s="238"/>
      <c r="L83" s="238"/>
      <c r="M83" s="238"/>
      <c r="N83" s="238"/>
      <c r="O83" s="238"/>
      <c r="P83" s="238"/>
      <c r="Q83" s="206"/>
    </row>
    <row r="84" spans="1:28" s="206" customFormat="1" ht="120.75" customHeight="1">
      <c r="B84" s="207"/>
      <c r="C84" s="238" t="s">
        <v>304</v>
      </c>
      <c r="D84" s="238"/>
      <c r="E84" s="238"/>
      <c r="F84" s="238"/>
      <c r="G84" s="238"/>
      <c r="H84" s="238"/>
      <c r="I84" s="238"/>
      <c r="J84" s="238"/>
      <c r="K84" s="238"/>
      <c r="L84" s="238"/>
      <c r="M84" s="238"/>
      <c r="N84" s="238"/>
      <c r="O84" s="238"/>
      <c r="P84" s="238"/>
      <c r="AB84" s="210"/>
    </row>
    <row r="85" spans="1:28" s="209" customFormat="1" ht="324" customHeight="1">
      <c r="A85" s="208"/>
      <c r="B85" s="207"/>
      <c r="C85" s="238" t="s">
        <v>305</v>
      </c>
      <c r="D85" s="238"/>
      <c r="E85" s="238"/>
      <c r="F85" s="238"/>
      <c r="G85" s="238"/>
      <c r="H85" s="238"/>
      <c r="I85" s="238"/>
      <c r="J85" s="238"/>
      <c r="K85" s="238"/>
      <c r="L85" s="238"/>
      <c r="M85" s="238"/>
      <c r="N85" s="238"/>
      <c r="O85" s="238"/>
      <c r="P85" s="238"/>
      <c r="Q85" s="206"/>
    </row>
    <row r="86" spans="1:28" s="206" customFormat="1" ht="165" customHeight="1">
      <c r="B86" s="211"/>
      <c r="C86" s="250" t="s">
        <v>306</v>
      </c>
      <c r="D86" s="250"/>
      <c r="E86" s="250"/>
      <c r="F86" s="250"/>
      <c r="G86" s="250"/>
      <c r="H86" s="250"/>
      <c r="I86" s="250"/>
      <c r="J86" s="250"/>
      <c r="K86" s="250"/>
      <c r="L86" s="250"/>
      <c r="M86" s="250"/>
      <c r="N86" s="250"/>
      <c r="O86" s="250"/>
      <c r="P86" s="250"/>
      <c r="Q86" s="209"/>
      <c r="AB86" s="210"/>
    </row>
    <row r="87" spans="1:28" s="206" customFormat="1" ht="266.25" customHeight="1">
      <c r="B87" s="207"/>
      <c r="C87" s="238" t="s">
        <v>307</v>
      </c>
      <c r="D87" s="238"/>
      <c r="E87" s="238"/>
      <c r="F87" s="238"/>
      <c r="G87" s="238"/>
      <c r="H87" s="238"/>
      <c r="I87" s="238"/>
      <c r="J87" s="238"/>
      <c r="K87" s="238"/>
      <c r="L87" s="238"/>
      <c r="M87" s="238"/>
      <c r="N87" s="238"/>
      <c r="O87" s="238"/>
      <c r="P87" s="238"/>
      <c r="AB87" s="210"/>
    </row>
    <row r="88" spans="1:28" s="209" customFormat="1" ht="72" customHeight="1">
      <c r="A88" s="208"/>
      <c r="B88" s="207"/>
      <c r="C88" s="238" t="s">
        <v>308</v>
      </c>
      <c r="D88" s="238"/>
      <c r="E88" s="238"/>
      <c r="F88" s="238"/>
      <c r="G88" s="238"/>
      <c r="H88" s="238"/>
      <c r="I88" s="238"/>
      <c r="J88" s="238"/>
      <c r="K88" s="238"/>
      <c r="L88" s="238"/>
      <c r="M88" s="238"/>
      <c r="N88" s="238"/>
      <c r="O88" s="238"/>
      <c r="P88" s="238"/>
      <c r="Q88" s="206"/>
    </row>
    <row r="89" spans="1:28" s="209" customFormat="1" ht="129" customHeight="1">
      <c r="A89" s="208"/>
      <c r="B89" s="207"/>
      <c r="C89" s="238" t="s">
        <v>309</v>
      </c>
      <c r="D89" s="238"/>
      <c r="E89" s="238"/>
      <c r="F89" s="238"/>
      <c r="G89" s="238"/>
      <c r="H89" s="238"/>
      <c r="I89" s="238"/>
      <c r="J89" s="238"/>
      <c r="K89" s="238"/>
      <c r="L89" s="238"/>
      <c r="M89" s="238"/>
      <c r="N89" s="238"/>
      <c r="O89" s="238"/>
      <c r="P89" s="238"/>
      <c r="Q89" s="206"/>
    </row>
    <row r="90" spans="1:28" s="209" customFormat="1" ht="138.75" customHeight="1">
      <c r="A90" s="208"/>
      <c r="B90" s="207"/>
      <c r="C90" s="250" t="s">
        <v>310</v>
      </c>
      <c r="D90" s="250"/>
      <c r="E90" s="250"/>
      <c r="F90" s="250"/>
      <c r="G90" s="250"/>
      <c r="H90" s="250"/>
      <c r="I90" s="250"/>
      <c r="J90" s="250"/>
      <c r="K90" s="250"/>
      <c r="L90" s="250"/>
      <c r="M90" s="250"/>
      <c r="N90" s="250"/>
      <c r="O90" s="250"/>
      <c r="P90" s="250"/>
      <c r="Q90" s="206"/>
    </row>
    <row r="91" spans="1:28" s="206" customFormat="1" ht="183.75" customHeight="1">
      <c r="B91" s="207"/>
      <c r="C91" s="250" t="s">
        <v>311</v>
      </c>
      <c r="D91" s="250"/>
      <c r="E91" s="250"/>
      <c r="F91" s="250"/>
      <c r="G91" s="250"/>
      <c r="H91" s="250"/>
      <c r="I91" s="250"/>
      <c r="J91" s="250"/>
      <c r="K91" s="250"/>
      <c r="L91" s="250"/>
      <c r="M91" s="250"/>
      <c r="N91" s="250"/>
      <c r="O91" s="250"/>
      <c r="P91" s="250"/>
      <c r="Q91" s="212"/>
    </row>
    <row r="92" spans="1:28" s="206" customFormat="1" ht="125.25" customHeight="1">
      <c r="B92" s="207"/>
      <c r="C92" s="336" t="s">
        <v>312</v>
      </c>
      <c r="D92" s="336"/>
      <c r="E92" s="336"/>
      <c r="F92" s="336"/>
      <c r="G92" s="336"/>
      <c r="H92" s="336"/>
      <c r="I92" s="336"/>
      <c r="J92" s="336"/>
      <c r="K92" s="336"/>
      <c r="L92" s="336"/>
      <c r="M92" s="336"/>
      <c r="N92" s="336"/>
      <c r="O92" s="336"/>
      <c r="P92" s="336"/>
      <c r="Q92" s="212"/>
    </row>
    <row r="93" spans="1:28" s="206" customFormat="1" ht="299.25" customHeight="1">
      <c r="B93" s="207"/>
      <c r="C93" s="250" t="s">
        <v>313</v>
      </c>
      <c r="D93" s="250"/>
      <c r="E93" s="250"/>
      <c r="F93" s="250"/>
      <c r="G93" s="250"/>
      <c r="H93" s="250"/>
      <c r="I93" s="250"/>
      <c r="J93" s="250"/>
      <c r="K93" s="250"/>
      <c r="L93" s="250"/>
      <c r="M93" s="250"/>
      <c r="N93" s="250"/>
      <c r="O93" s="250"/>
      <c r="P93" s="250"/>
      <c r="Q93" s="212"/>
    </row>
    <row r="94" spans="1:28" s="206" customFormat="1" ht="274.5" customHeight="1">
      <c r="B94" s="207"/>
      <c r="C94" s="250" t="s">
        <v>314</v>
      </c>
      <c r="D94" s="250"/>
      <c r="E94" s="250"/>
      <c r="F94" s="250"/>
      <c r="G94" s="250"/>
      <c r="H94" s="250"/>
      <c r="I94" s="250"/>
      <c r="J94" s="250"/>
      <c r="K94" s="250"/>
      <c r="L94" s="250"/>
      <c r="M94" s="250"/>
      <c r="N94" s="250"/>
      <c r="O94" s="250"/>
      <c r="P94" s="250"/>
      <c r="Q94" s="212"/>
    </row>
    <row r="95" spans="1:28" s="159" customFormat="1" ht="84.75" customHeight="1">
      <c r="B95" s="200"/>
      <c r="C95" s="303"/>
      <c r="D95" s="303"/>
      <c r="E95" s="303"/>
      <c r="F95" s="303"/>
      <c r="G95" s="303"/>
      <c r="H95" s="370" t="s">
        <v>315</v>
      </c>
      <c r="I95" s="370"/>
      <c r="J95" s="370"/>
      <c r="K95" s="370"/>
      <c r="L95" s="370"/>
      <c r="M95" s="370"/>
      <c r="N95" s="370"/>
      <c r="O95" s="370"/>
      <c r="P95" s="370"/>
    </row>
    <row r="96" spans="1:28" ht="36" customHeight="1">
      <c r="B96" s="49"/>
      <c r="C96" s="501" t="s">
        <v>316</v>
      </c>
      <c r="D96" s="502"/>
      <c r="E96" s="502"/>
      <c r="F96" s="502"/>
      <c r="G96" s="225" t="str">
        <f>IF($K$5&lt;&gt;"",$K$5,"")</f>
        <v/>
      </c>
      <c r="H96" s="225"/>
      <c r="I96" s="225"/>
      <c r="J96" s="225"/>
      <c r="K96" s="225"/>
      <c r="L96" s="225"/>
      <c r="M96" s="225"/>
      <c r="N96" s="225"/>
      <c r="O96" s="225"/>
      <c r="P96" s="226"/>
      <c r="Q96" s="29"/>
    </row>
    <row r="97" spans="2:16">
      <c r="B97" s="49"/>
    </row>
    <row r="98" spans="2:16">
      <c r="B98" s="49"/>
      <c r="C98" s="251" t="s">
        <v>317</v>
      </c>
      <c r="D98" s="251"/>
      <c r="E98" s="251"/>
      <c r="F98" s="251"/>
      <c r="G98" s="251"/>
      <c r="H98" s="251"/>
      <c r="I98" s="251"/>
      <c r="J98" s="251"/>
      <c r="K98" s="251"/>
      <c r="L98" s="251"/>
      <c r="M98" s="251"/>
      <c r="N98" s="251"/>
      <c r="O98" s="251"/>
      <c r="P98" s="251"/>
    </row>
    <row r="99" spans="2:16" ht="42" customHeight="1">
      <c r="B99" s="49"/>
      <c r="C99" s="228" t="s">
        <v>318</v>
      </c>
      <c r="D99" s="228"/>
      <c r="E99" s="228"/>
      <c r="F99" s="228"/>
      <c r="G99" s="239"/>
      <c r="H99" s="239"/>
      <c r="I99" s="239"/>
    </row>
    <row r="100" spans="2:16">
      <c r="B100" s="49"/>
    </row>
    <row r="101" spans="2:16" s="159" customFormat="1" ht="58.5" customHeight="1">
      <c r="B101" s="200"/>
      <c r="C101" s="365" t="s">
        <v>319</v>
      </c>
      <c r="D101" s="365"/>
      <c r="E101" s="365"/>
      <c r="F101" s="365"/>
      <c r="G101" s="201"/>
      <c r="H101" s="201"/>
      <c r="I101" s="202"/>
      <c r="J101" s="202"/>
      <c r="K101" s="202"/>
      <c r="L101" s="202"/>
      <c r="M101" s="202"/>
      <c r="N101" s="202"/>
      <c r="O101" s="202"/>
      <c r="P101" s="202"/>
    </row>
    <row r="102" spans="2:16" s="159" customFormat="1" ht="44.25" customHeight="1">
      <c r="B102" s="200"/>
      <c r="C102" s="365" t="s">
        <v>320</v>
      </c>
      <c r="D102" s="365"/>
      <c r="E102" s="365"/>
      <c r="F102" s="365"/>
      <c r="G102" s="201"/>
      <c r="H102" s="201"/>
      <c r="I102" s="202"/>
      <c r="J102" s="202"/>
      <c r="K102" s="202"/>
      <c r="L102" s="202"/>
      <c r="M102" s="202"/>
      <c r="N102" s="202"/>
      <c r="O102" s="202"/>
      <c r="P102" s="202"/>
    </row>
    <row r="103" spans="2:16" s="159" customFormat="1" ht="144" customHeight="1">
      <c r="B103" s="200"/>
      <c r="C103" s="200"/>
      <c r="D103" s="200"/>
      <c r="E103" s="200"/>
      <c r="F103" s="200"/>
      <c r="G103" s="200"/>
      <c r="H103" s="227" t="s">
        <v>321</v>
      </c>
      <c r="I103" s="227"/>
      <c r="J103" s="227"/>
      <c r="K103" s="227"/>
      <c r="L103" s="227"/>
      <c r="M103" s="203"/>
      <c r="N103" s="200"/>
      <c r="O103" s="200"/>
      <c r="P103" s="200"/>
    </row>
    <row r="113" spans="2:17">
      <c r="B113" s="2"/>
      <c r="Q113" s="2"/>
    </row>
    <row r="114" spans="2:17">
      <c r="B114" s="3"/>
      <c r="Q114" s="3"/>
    </row>
    <row r="115" spans="2:17">
      <c r="B115" s="3"/>
      <c r="Q115" s="3"/>
    </row>
    <row r="116" spans="2:17">
      <c r="B116" s="3"/>
      <c r="Q116" s="3"/>
    </row>
    <row r="117" spans="2:17">
      <c r="B117" s="3"/>
      <c r="Q117" s="3"/>
    </row>
    <row r="131" spans="2:17">
      <c r="B131" s="2"/>
      <c r="Q131" s="2"/>
    </row>
    <row r="132" spans="2:17">
      <c r="B132" s="3"/>
      <c r="Q132" s="3"/>
    </row>
    <row r="133" spans="2:17">
      <c r="B133" s="3"/>
      <c r="Q133" s="3"/>
    </row>
    <row r="134" spans="2:17">
      <c r="B134" s="3"/>
      <c r="Q134" s="3"/>
    </row>
    <row r="137" spans="2:17">
      <c r="B137" s="3"/>
      <c r="Q137" s="3"/>
    </row>
    <row r="140" spans="2:17">
      <c r="B140" s="17"/>
      <c r="Q140" s="17"/>
    </row>
    <row r="162" spans="2:17">
      <c r="B162" s="2"/>
      <c r="Q162" s="2"/>
    </row>
    <row r="163" spans="2:17">
      <c r="B163" s="3"/>
      <c r="Q163" s="3"/>
    </row>
    <row r="164" spans="2:17">
      <c r="B164" s="3"/>
      <c r="Q164" s="3"/>
    </row>
    <row r="165" spans="2:17">
      <c r="B165" s="3"/>
      <c r="Q165" s="3"/>
    </row>
  </sheetData>
  <sheetProtection algorithmName="SHA-512" hashValue="o0qMrylD0c2OJL6qI3JaxNwt5rahDPAaoBqEDS96qcJhH9S0z13bHwIgE8O66Fequg8jfol8kF40ThQdN1jM8Q==" saltValue="0j4g//5fLhAaIYMPiCoPkw==" spinCount="100000" sheet="1" objects="1" formatCells="0" formatColumns="0" formatRows="0" insertColumns="0" insertRows="0" insertHyperlinks="0" autoFilter="0"/>
  <autoFilter ref="L19:L41" xr:uid="{F4290535-D75B-4B23-81B7-840BF7405492}"/>
  <mergeCells count="145">
    <mergeCell ref="U6:V6"/>
    <mergeCell ref="U5:V5"/>
    <mergeCell ref="D30:E30"/>
    <mergeCell ref="G30:K30"/>
    <mergeCell ref="C6:J6"/>
    <mergeCell ref="O6:P6"/>
    <mergeCell ref="K5:M5"/>
    <mergeCell ref="C8:P8"/>
    <mergeCell ref="K6:M6"/>
    <mergeCell ref="C13:P17"/>
    <mergeCell ref="D25:E25"/>
    <mergeCell ref="G25:K25"/>
    <mergeCell ref="D24:E24"/>
    <mergeCell ref="G24:K24"/>
    <mergeCell ref="D23:E23"/>
    <mergeCell ref="G23:K23"/>
    <mergeCell ref="C9:P10"/>
    <mergeCell ref="D29:E29"/>
    <mergeCell ref="G29:K29"/>
    <mergeCell ref="D20:E20"/>
    <mergeCell ref="G20:K20"/>
    <mergeCell ref="D28:E28"/>
    <mergeCell ref="D27:E27"/>
    <mergeCell ref="A2:A3"/>
    <mergeCell ref="C2:F2"/>
    <mergeCell ref="G2:J2"/>
    <mergeCell ref="K2:M2"/>
    <mergeCell ref="O18:O19"/>
    <mergeCell ref="P18:P19"/>
    <mergeCell ref="G27:K27"/>
    <mergeCell ref="D26:E26"/>
    <mergeCell ref="G26:K26"/>
    <mergeCell ref="F18:K19"/>
    <mergeCell ref="N2:P2"/>
    <mergeCell ref="N3:P3"/>
    <mergeCell ref="C5:J5"/>
    <mergeCell ref="O5:P5"/>
    <mergeCell ref="C11:P11"/>
    <mergeCell ref="D22:E22"/>
    <mergeCell ref="G22:K22"/>
    <mergeCell ref="D21:E21"/>
    <mergeCell ref="G21:K21"/>
    <mergeCell ref="C3:F3"/>
    <mergeCell ref="G3:J3"/>
    <mergeCell ref="K3:M3"/>
    <mergeCell ref="C18:E19"/>
    <mergeCell ref="L18:N18"/>
    <mergeCell ref="C45:P45"/>
    <mergeCell ref="C46:E46"/>
    <mergeCell ref="F46:L46"/>
    <mergeCell ref="M46:P46"/>
    <mergeCell ref="C47:E47"/>
    <mergeCell ref="F47:L47"/>
    <mergeCell ref="M47:P47"/>
    <mergeCell ref="C48:E48"/>
    <mergeCell ref="F48:L48"/>
    <mergeCell ref="M48:P48"/>
    <mergeCell ref="G38:K38"/>
    <mergeCell ref="D38:E38"/>
    <mergeCell ref="D31:E31"/>
    <mergeCell ref="G31:K31"/>
    <mergeCell ref="G28:K28"/>
    <mergeCell ref="D37:E37"/>
    <mergeCell ref="G37:K37"/>
    <mergeCell ref="D32:E32"/>
    <mergeCell ref="G32:K32"/>
    <mergeCell ref="D33:E33"/>
    <mergeCell ref="G33:K33"/>
    <mergeCell ref="D35:E35"/>
    <mergeCell ref="G35:K35"/>
    <mergeCell ref="AN8:AN9"/>
    <mergeCell ref="AO8:AO9"/>
    <mergeCell ref="AP8:AP9"/>
    <mergeCell ref="AF8:AH8"/>
    <mergeCell ref="AI8:AI9"/>
    <mergeCell ref="AD8:AD9"/>
    <mergeCell ref="AJ8:AJ9"/>
    <mergeCell ref="AK8:AK9"/>
    <mergeCell ref="AL8:AL9"/>
    <mergeCell ref="AM8:AM9"/>
    <mergeCell ref="C43:P43"/>
    <mergeCell ref="D34:E34"/>
    <mergeCell ref="G34:K34"/>
    <mergeCell ref="D40:E40"/>
    <mergeCell ref="D39:E39"/>
    <mergeCell ref="G39:K39"/>
    <mergeCell ref="G40:K40"/>
    <mergeCell ref="C44:P44"/>
    <mergeCell ref="I55:J55"/>
    <mergeCell ref="K55:L55"/>
    <mergeCell ref="D41:E41"/>
    <mergeCell ref="G41:K41"/>
    <mergeCell ref="G55:G57"/>
    <mergeCell ref="I56:J56"/>
    <mergeCell ref="M55:N55"/>
    <mergeCell ref="M54:N54"/>
    <mergeCell ref="I54:J54"/>
    <mergeCell ref="K56:L56"/>
    <mergeCell ref="C49:E49"/>
    <mergeCell ref="K54:L54"/>
    <mergeCell ref="G53:H54"/>
    <mergeCell ref="I53:N53"/>
    <mergeCell ref="G36:K36"/>
    <mergeCell ref="D36:E36"/>
    <mergeCell ref="H103:L103"/>
    <mergeCell ref="C101:F101"/>
    <mergeCell ref="C96:F96"/>
    <mergeCell ref="G96:P96"/>
    <mergeCell ref="C98:P98"/>
    <mergeCell ref="C99:F99"/>
    <mergeCell ref="G99:I99"/>
    <mergeCell ref="C102:F102"/>
    <mergeCell ref="C95:G95"/>
    <mergeCell ref="H95:K95"/>
    <mergeCell ref="L95:P95"/>
    <mergeCell ref="F49:L49"/>
    <mergeCell ref="M49:P49"/>
    <mergeCell ref="C50:P50"/>
    <mergeCell ref="C51:P51"/>
    <mergeCell ref="C81:P81"/>
    <mergeCell ref="C82:P82"/>
    <mergeCell ref="C83:P83"/>
    <mergeCell ref="C84:P84"/>
    <mergeCell ref="C85:P85"/>
    <mergeCell ref="C66:P66"/>
    <mergeCell ref="C67:P71"/>
    <mergeCell ref="C73:P73"/>
    <mergeCell ref="C80:N80"/>
    <mergeCell ref="I57:J57"/>
    <mergeCell ref="K57:L57"/>
    <mergeCell ref="M57:N57"/>
    <mergeCell ref="C59:P59"/>
    <mergeCell ref="C60:P64"/>
    <mergeCell ref="G58:M58"/>
    <mergeCell ref="C74:P78"/>
    <mergeCell ref="M56:N56"/>
    <mergeCell ref="C86:P86"/>
    <mergeCell ref="C87:P87"/>
    <mergeCell ref="C88:P88"/>
    <mergeCell ref="C89:P89"/>
    <mergeCell ref="C90:P90"/>
    <mergeCell ref="C91:P91"/>
    <mergeCell ref="C92:P92"/>
    <mergeCell ref="C93:P93"/>
    <mergeCell ref="C94:P94"/>
  </mergeCells>
  <phoneticPr fontId="36" type="noConversion"/>
  <conditionalFormatting sqref="A86:A87">
    <cfRule type="cellIs" dxfId="38" priority="1" operator="equal">
      <formula>"Obs"</formula>
    </cfRule>
  </conditionalFormatting>
  <conditionalFormatting sqref="I55:I57">
    <cfRule type="cellIs" dxfId="37" priority="8" operator="equal">
      <formula>" "</formula>
    </cfRule>
  </conditionalFormatting>
  <conditionalFormatting sqref="K55:K57 M55:M57">
    <cfRule type="cellIs" dxfId="36" priority="7" operator="equal">
      <formula>" "</formula>
    </cfRule>
  </conditionalFormatting>
  <dataValidations count="7">
    <dataValidation type="date" allowBlank="1" showInputMessage="1" showErrorMessage="1" error="Insira uma data válida." sqref="O5:P6" xr:uid="{B8C0C3DE-7D71-43B8-A6FD-8DB8B298793E}">
      <formula1>36526</formula1>
      <formula2>54789</formula2>
    </dataValidation>
    <dataValidation type="decimal" allowBlank="1" showInputMessage="1" showErrorMessage="1" error="Apenas número." sqref="AE3" xr:uid="{59537C56-04C1-45B0-AD50-2AC06C70336F}">
      <formula1>0</formula1>
      <formula2>1000000000</formula2>
    </dataValidation>
    <dataValidation type="list" allowBlank="1" showInputMessage="1" showErrorMessage="1" error="Selecionar um órgão ou uma entidade da lista." sqref="G99:I99" xr:uid="{4AFBF2FA-6363-440C-A9EB-DC1B06EECC49}">
      <formula1>"CGM,SEPLAG,SEMUG,SMA,SECONSER,SMCTI,SMDC,SME,SMF,SMHRF,SECLIMA,SMU,SAE,SMDCG,SMARHS,SEMPAS,PGM,SMASES,SMC,SMAC,SMEL,SEOP,SMO,NITPREV,EMUSA,FeSaúde,FAN,FMS,NELTUR,NITTRANS,CLIN,FME,SEXEC"</formula1>
    </dataValidation>
    <dataValidation type="list" allowBlank="1" showInputMessage="1" showErrorMessage="1" sqref="L30:N41 M20:N29" xr:uid="{9B4B0FBA-9931-46D8-B1B3-F5ABC02290E2}">
      <formula1>"X,x"</formula1>
    </dataValidation>
    <dataValidation type="list" allowBlank="1" showInputMessage="1" showErrorMessage="1" sqref="L20:L29" xr:uid="{A02BC1BB-4AA4-4263-9BCF-116CB4B6A400}">
      <formula1>"ocultar"</formula1>
    </dataValidation>
    <dataValidation type="list" allowBlank="1" showInputMessage="1" showErrorMessage="1" error="Opções possíveis: &quot;Despacho&quot; e &quot;Retorno&quot;." sqref="AD3" xr:uid="{310082A6-94C3-4881-B3EF-C8711931B0A8}">
      <formula1>"Sim"</formula1>
    </dataValidation>
    <dataValidation type="list" allowBlank="1" showInputMessage="1" showErrorMessage="1" error="Selecionar o órgão/entidade da lista. Se estiver faltando, solicitar acréscimo na lista." sqref="G99:I99" xr:uid="{33AE4725-82AA-444B-9B4E-28692C0DE0AD}">
      <formula1>"CGM,SEPLAG,SEMUG,SMA,SECONSER,SMCTI,SMDC,SME,SMF,SMHRF,SECLIMA,SMU,SAE,SMDCG,SMARHS,SEMPAS,PGM,SMASES,SMC,SMAC,SMEL,SEOP,SMO,NITPREV,EMUSA,FeSaúde,FAN,FMS,NELTUR,NITTRANS,CLIN,FME,SEXEC"</formula1>
    </dataValidation>
  </dataValidations>
  <pageMargins left="0.31496062992125984" right="0.31496062992125984" top="0.15748031496062992" bottom="0.15748031496062992" header="0.31496062992125984" footer="0.31496062992125984"/>
  <pageSetup paperSize="9" scale="55" fitToHeight="0" orientation="portrait" r:id="rId1"/>
  <rowBreaks count="1" manualBreakCount="1">
    <brk id="41"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P158"/>
  <sheetViews>
    <sheetView showGridLines="0" zoomScale="60" zoomScaleNormal="60" zoomScaleSheetLayoutView="40" workbookViewId="0"/>
  </sheetViews>
  <sheetFormatPr defaultColWidth="9.140625" defaultRowHeight="23.25"/>
  <cols>
    <col min="1" max="1" width="6.85546875" style="1" customWidth="1"/>
    <col min="2" max="2" width="9.28515625" style="1" customWidth="1"/>
    <col min="3" max="3" width="8.28515625" style="49" customWidth="1"/>
    <col min="4" max="4" width="10.28515625" style="49" customWidth="1"/>
    <col min="5" max="5" width="8.42578125" style="49" customWidth="1"/>
    <col min="6" max="6" width="10" style="49" customWidth="1"/>
    <col min="7" max="11" width="12.7109375" style="49" customWidth="1"/>
    <col min="12" max="12" width="10.28515625" style="49" customWidth="1"/>
    <col min="13" max="13" width="12.7109375" style="49" customWidth="1"/>
    <col min="14" max="14" width="10.42578125" style="49" customWidth="1"/>
    <col min="15" max="15" width="12.7109375" style="49" customWidth="1"/>
    <col min="16" max="16" width="9.85546875" style="49" customWidth="1"/>
    <col min="17" max="17" width="6" style="1" customWidth="1"/>
    <col min="18" max="28" width="6" style="1" hidden="1" customWidth="1"/>
    <col min="29" max="29" width="6" style="1" customWidth="1"/>
    <col min="30" max="30" width="27.85546875" style="1" customWidth="1"/>
    <col min="31" max="31" width="27.42578125" style="1" customWidth="1"/>
    <col min="32" max="32" width="22.5703125" style="1" customWidth="1"/>
    <col min="33" max="33" width="12.85546875" style="1" customWidth="1"/>
    <col min="34" max="36" width="9.140625" style="1" customWidth="1"/>
    <col min="37" max="37" width="15" style="1" customWidth="1"/>
    <col min="38" max="38" width="13.140625" style="1" customWidth="1"/>
    <col min="39" max="39" width="14.85546875" style="1" customWidth="1"/>
    <col min="40" max="42" width="9.140625" style="1" customWidth="1"/>
    <col min="43" max="16384" width="9.140625" style="1"/>
  </cols>
  <sheetData>
    <row r="1" spans="1:42" s="4" customFormat="1" ht="83.25" customHeight="1" thickBot="1">
      <c r="C1" s="83"/>
      <c r="D1" s="83"/>
      <c r="E1" s="83"/>
      <c r="F1" s="83"/>
      <c r="G1" s="83"/>
      <c r="H1" s="83"/>
      <c r="I1" s="83"/>
      <c r="J1" s="83"/>
      <c r="K1" s="83"/>
      <c r="L1" s="83"/>
      <c r="M1" s="83"/>
      <c r="N1" s="83"/>
      <c r="O1" s="83"/>
      <c r="P1" s="83"/>
      <c r="AD1" s="193" t="s">
        <v>0</v>
      </c>
      <c r="AE1" s="182"/>
      <c r="AH1" s="34"/>
      <c r="AI1" s="34"/>
    </row>
    <row r="2" spans="1:42" s="18" customFormat="1" ht="15.7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8.75" customHeight="1">
      <c r="B5" s="20"/>
      <c r="C5" s="518" t="s">
        <v>638</v>
      </c>
      <c r="D5" s="518"/>
      <c r="E5" s="518"/>
      <c r="F5" s="518"/>
      <c r="G5" s="518"/>
      <c r="H5" s="518"/>
      <c r="I5" s="518"/>
      <c r="J5" s="518"/>
      <c r="K5" s="519"/>
      <c r="L5" s="519"/>
      <c r="M5" s="519"/>
      <c r="N5" s="139" t="s">
        <v>10</v>
      </c>
      <c r="O5" s="520"/>
      <c r="P5" s="521"/>
      <c r="Q5" s="20"/>
      <c r="AD5" s="13"/>
      <c r="AE5" s="13"/>
      <c r="AF5" s="13"/>
      <c r="AG5" s="13"/>
      <c r="AH5" s="13"/>
      <c r="AI5" s="13"/>
      <c r="AJ5" s="13"/>
      <c r="AK5" s="13"/>
      <c r="AL5" s="13"/>
      <c r="AM5" s="13"/>
      <c r="AN5" s="13"/>
      <c r="AO5" s="13"/>
      <c r="AP5" s="13"/>
    </row>
    <row r="6" spans="1:42" s="6" customFormat="1" ht="46.5" customHeight="1">
      <c r="B6" s="20"/>
      <c r="C6" s="511" t="s">
        <v>639</v>
      </c>
      <c r="D6" s="512"/>
      <c r="E6" s="512"/>
      <c r="F6" s="512"/>
      <c r="G6" s="513"/>
      <c r="H6" s="514"/>
      <c r="I6" s="515"/>
      <c r="J6" s="516"/>
      <c r="K6" s="510" t="s">
        <v>16</v>
      </c>
      <c r="L6" s="510"/>
      <c r="M6" s="510"/>
      <c r="N6" s="517"/>
      <c r="O6" s="517"/>
      <c r="P6" s="517"/>
      <c r="Q6" s="20"/>
      <c r="AD6" s="3"/>
      <c r="AE6" s="13"/>
      <c r="AF6" s="3"/>
      <c r="AG6" s="3"/>
      <c r="AH6" s="3"/>
      <c r="AI6" s="3"/>
      <c r="AJ6" s="3"/>
      <c r="AK6" s="3"/>
      <c r="AL6" s="3"/>
      <c r="AM6" s="3"/>
      <c r="AN6" s="3"/>
      <c r="AO6" s="3"/>
      <c r="AP6" s="3"/>
    </row>
    <row r="7" spans="1:42" s="5" customFormat="1" ht="17.25" customHeight="1" thickBot="1">
      <c r="A7" s="4"/>
      <c r="B7" s="21"/>
      <c r="C7" s="52"/>
      <c r="D7" s="52"/>
      <c r="E7" s="52"/>
      <c r="F7" s="52"/>
      <c r="G7" s="56"/>
      <c r="H7" s="56"/>
      <c r="I7" s="56"/>
      <c r="J7" s="56"/>
      <c r="K7" s="56"/>
      <c r="L7" s="56"/>
      <c r="M7" s="56"/>
      <c r="N7" s="56"/>
      <c r="O7" s="55"/>
      <c r="P7" s="55"/>
      <c r="Q7" s="21"/>
      <c r="AD7" s="3"/>
      <c r="AE7" s="13"/>
      <c r="AF7" s="48" t="s">
        <v>12</v>
      </c>
      <c r="AG7" s="2"/>
      <c r="AH7" s="2"/>
      <c r="AI7" s="3"/>
      <c r="AJ7" s="3"/>
      <c r="AK7" s="3"/>
      <c r="AL7" s="3"/>
      <c r="AM7" s="3"/>
      <c r="AN7" s="3"/>
      <c r="AO7" s="3"/>
      <c r="AP7" s="3"/>
    </row>
    <row r="8" spans="1:42" s="5" customFormat="1" ht="25.5" customHeight="1">
      <c r="B8" s="21"/>
      <c r="C8" s="328" t="s">
        <v>11</v>
      </c>
      <c r="D8" s="329"/>
      <c r="E8" s="329"/>
      <c r="F8" s="329"/>
      <c r="G8" s="329"/>
      <c r="H8" s="329"/>
      <c r="I8" s="329"/>
      <c r="J8" s="329"/>
      <c r="K8" s="329"/>
      <c r="L8" s="329"/>
      <c r="M8" s="329"/>
      <c r="N8" s="329"/>
      <c r="O8" s="329"/>
      <c r="P8" s="330"/>
      <c r="Q8" s="21"/>
      <c r="R8" s="21"/>
      <c r="AD8" s="386" t="s">
        <v>2</v>
      </c>
      <c r="AE8" s="13"/>
      <c r="AF8" s="385" t="s">
        <v>13</v>
      </c>
      <c r="AG8" s="381"/>
      <c r="AH8" s="381"/>
      <c r="AI8" s="381" t="s">
        <v>14</v>
      </c>
      <c r="AJ8" s="388" t="s">
        <v>7</v>
      </c>
      <c r="AK8" s="388" t="s">
        <v>15</v>
      </c>
      <c r="AL8" s="388" t="s">
        <v>16</v>
      </c>
      <c r="AM8" s="381" t="s">
        <v>17</v>
      </c>
      <c r="AN8" s="381" t="s">
        <v>18</v>
      </c>
      <c r="AO8" s="381" t="s">
        <v>19</v>
      </c>
      <c r="AP8" s="383" t="s">
        <v>8</v>
      </c>
    </row>
    <row r="9" spans="1:42" s="5" customFormat="1" ht="79.5" customHeight="1" thickBot="1">
      <c r="B9" s="21"/>
      <c r="C9" s="311"/>
      <c r="D9" s="312"/>
      <c r="E9" s="312"/>
      <c r="F9" s="312"/>
      <c r="G9" s="312"/>
      <c r="H9" s="312"/>
      <c r="I9" s="312"/>
      <c r="J9" s="312"/>
      <c r="K9" s="312"/>
      <c r="L9" s="312"/>
      <c r="M9" s="312"/>
      <c r="N9" s="312"/>
      <c r="O9" s="312"/>
      <c r="P9" s="313"/>
      <c r="Q9" s="21"/>
      <c r="R9" s="21"/>
      <c r="AD9" s="387"/>
      <c r="AE9" s="13"/>
      <c r="AF9" s="147" t="s">
        <v>20</v>
      </c>
      <c r="AG9" s="158" t="s">
        <v>21</v>
      </c>
      <c r="AH9" s="158" t="s">
        <v>22</v>
      </c>
      <c r="AI9" s="382"/>
      <c r="AJ9" s="389"/>
      <c r="AK9" s="389"/>
      <c r="AL9" s="389"/>
      <c r="AM9" s="382"/>
      <c r="AN9" s="382"/>
      <c r="AO9" s="382"/>
      <c r="AP9" s="384"/>
    </row>
    <row r="10" spans="1:42" s="5" customFormat="1" ht="59.25" customHeight="1">
      <c r="B10" s="21"/>
      <c r="C10" s="314"/>
      <c r="D10" s="315"/>
      <c r="E10" s="315"/>
      <c r="F10" s="315"/>
      <c r="G10" s="315"/>
      <c r="H10" s="315"/>
      <c r="I10" s="315"/>
      <c r="J10" s="315"/>
      <c r="K10" s="315"/>
      <c r="L10" s="315"/>
      <c r="M10" s="315"/>
      <c r="N10" s="315"/>
      <c r="O10" s="315"/>
      <c r="P10" s="316"/>
      <c r="Q10" s="21"/>
      <c r="R10" s="21"/>
      <c r="AD10" s="151" t="str">
        <f>IF(C3="","",C3)</f>
        <v/>
      </c>
      <c r="AE10" s="13"/>
      <c r="AF10" s="151" t="str">
        <f>IF(K5="","",K5)</f>
        <v/>
      </c>
      <c r="AG10" s="151" t="str">
        <f>IF(O5="","",YEAR(O5))</f>
        <v/>
      </c>
      <c r="AH10" s="151" t="str">
        <f>IF(AD3="Sim","NT de Retorno","")</f>
        <v/>
      </c>
      <c r="AI10" s="151" t="str">
        <f>IF(G154="","",G154)</f>
        <v/>
      </c>
      <c r="AJ10" s="152" t="str">
        <f>IF(AE3="","",AE3)</f>
        <v/>
      </c>
      <c r="AK10" s="152" t="str">
        <f>IF(H6="","",H6)</f>
        <v/>
      </c>
      <c r="AL10" s="152" t="str">
        <f>IF(N6="","",N6)</f>
        <v/>
      </c>
      <c r="AM10" s="152" t="str">
        <f>_xlfn.CONCAT(AB19:AB96)</f>
        <v/>
      </c>
      <c r="AN10" s="153" t="str">
        <f>IF(C9="","",C9)</f>
        <v/>
      </c>
      <c r="AO10" s="151" t="s">
        <v>640</v>
      </c>
      <c r="AP10" s="151"/>
    </row>
    <row r="11" spans="1:42" s="5" customFormat="1" ht="44.25" customHeight="1">
      <c r="B11" s="21"/>
      <c r="C11" s="292" t="s">
        <v>24</v>
      </c>
      <c r="D11" s="292"/>
      <c r="E11" s="292"/>
      <c r="F11" s="292"/>
      <c r="G11" s="292"/>
      <c r="H11" s="292"/>
      <c r="I11" s="292"/>
      <c r="J11" s="292"/>
      <c r="K11" s="292"/>
      <c r="L11" s="292"/>
      <c r="M11" s="292"/>
      <c r="N11" s="292"/>
      <c r="O11" s="292"/>
      <c r="P11" s="292"/>
      <c r="Q11" s="21"/>
      <c r="R11" s="21"/>
      <c r="AE11" s="13"/>
    </row>
    <row r="12" spans="1:42" s="5" customFormat="1" ht="11.25" customHeight="1" thickBot="1">
      <c r="B12" s="21"/>
      <c r="C12" s="57"/>
      <c r="D12" s="57"/>
      <c r="E12" s="57"/>
      <c r="F12" s="58"/>
      <c r="G12" s="58"/>
      <c r="H12" s="58"/>
      <c r="I12" s="58"/>
      <c r="J12" s="58"/>
      <c r="K12" s="58"/>
      <c r="L12" s="58"/>
      <c r="M12" s="58"/>
      <c r="N12" s="58"/>
      <c r="O12" s="58"/>
      <c r="P12" s="58"/>
      <c r="Q12" s="21"/>
      <c r="R12" s="21"/>
    </row>
    <row r="13" spans="1:42" s="5" customFormat="1" ht="16.5" customHeight="1" thickTop="1">
      <c r="A13" s="18"/>
      <c r="B13" s="21"/>
      <c r="C13" s="438" t="s">
        <v>641</v>
      </c>
      <c r="D13" s="438"/>
      <c r="E13" s="438"/>
      <c r="F13" s="438"/>
      <c r="G13" s="438"/>
      <c r="H13" s="438"/>
      <c r="I13" s="438"/>
      <c r="J13" s="438"/>
      <c r="K13" s="438"/>
      <c r="L13" s="438"/>
      <c r="M13" s="438"/>
      <c r="N13" s="438"/>
      <c r="O13" s="438"/>
      <c r="P13" s="438"/>
      <c r="Q13" s="21"/>
    </row>
    <row r="14" spans="1:42" s="5" customFormat="1" ht="16.5" customHeight="1">
      <c r="A14" s="18"/>
      <c r="B14" s="21"/>
      <c r="C14" s="439"/>
      <c r="D14" s="439"/>
      <c r="E14" s="439"/>
      <c r="F14" s="439"/>
      <c r="G14" s="439"/>
      <c r="H14" s="439"/>
      <c r="I14" s="439"/>
      <c r="J14" s="439"/>
      <c r="K14" s="439"/>
      <c r="L14" s="439"/>
      <c r="M14" s="439"/>
      <c r="N14" s="439"/>
      <c r="O14" s="439"/>
      <c r="P14" s="439"/>
      <c r="Q14" s="21"/>
    </row>
    <row r="15" spans="1:42" s="4" customFormat="1" ht="16.5" customHeight="1">
      <c r="C15" s="439"/>
      <c r="D15" s="439"/>
      <c r="E15" s="439"/>
      <c r="F15" s="439"/>
      <c r="G15" s="439"/>
      <c r="H15" s="439"/>
      <c r="I15" s="439"/>
      <c r="J15" s="439"/>
      <c r="K15" s="439"/>
      <c r="L15" s="439"/>
      <c r="M15" s="439"/>
      <c r="N15" s="439"/>
      <c r="O15" s="439"/>
      <c r="P15" s="439"/>
    </row>
    <row r="16" spans="1:42" s="4" customFormat="1" ht="6" customHeight="1" thickBot="1">
      <c r="C16" s="96"/>
      <c r="D16" s="96"/>
      <c r="E16" s="96"/>
      <c r="F16" s="96"/>
      <c r="G16" s="96"/>
      <c r="H16" s="96"/>
      <c r="I16" s="96"/>
      <c r="J16" s="96"/>
      <c r="K16" s="96"/>
      <c r="L16" s="96"/>
      <c r="M16" s="96"/>
      <c r="N16" s="96"/>
      <c r="O16" s="96"/>
      <c r="P16" s="97"/>
    </row>
    <row r="17" spans="3:28" s="4" customFormat="1" ht="22.5" customHeight="1">
      <c r="C17" s="442" t="s">
        <v>26</v>
      </c>
      <c r="D17" s="443"/>
      <c r="E17" s="444"/>
      <c r="F17" s="445" t="s">
        <v>27</v>
      </c>
      <c r="G17" s="446"/>
      <c r="H17" s="446"/>
      <c r="I17" s="446"/>
      <c r="J17" s="446"/>
      <c r="K17" s="447"/>
      <c r="L17" s="448" t="s">
        <v>28</v>
      </c>
      <c r="M17" s="449"/>
      <c r="N17" s="450"/>
      <c r="O17" s="451" t="s">
        <v>29</v>
      </c>
      <c r="P17" s="451" t="s">
        <v>30</v>
      </c>
      <c r="S17" s="440" t="s">
        <v>31</v>
      </c>
      <c r="T17" s="440" t="s">
        <v>32</v>
      </c>
      <c r="U17" s="440" t="s">
        <v>33</v>
      </c>
      <c r="V17" s="440" t="s">
        <v>34</v>
      </c>
      <c r="W17" s="440" t="s">
        <v>35</v>
      </c>
      <c r="X17" s="440" t="s">
        <v>36</v>
      </c>
      <c r="Y17" s="440" t="s">
        <v>37</v>
      </c>
      <c r="Z17" s="440" t="s">
        <v>38</v>
      </c>
      <c r="AA17" s="440" t="s">
        <v>39</v>
      </c>
      <c r="AB17" s="366" t="s">
        <v>40</v>
      </c>
    </row>
    <row r="18" spans="3:28" s="4" customFormat="1" ht="32.25" customHeight="1">
      <c r="C18" s="442"/>
      <c r="D18" s="443"/>
      <c r="E18" s="444"/>
      <c r="F18" s="445"/>
      <c r="G18" s="446"/>
      <c r="H18" s="446"/>
      <c r="I18" s="446"/>
      <c r="J18" s="446"/>
      <c r="K18" s="447"/>
      <c r="L18" s="90" t="s">
        <v>41</v>
      </c>
      <c r="M18" s="93" t="s">
        <v>42</v>
      </c>
      <c r="N18" s="90" t="s">
        <v>43</v>
      </c>
      <c r="O18" s="451"/>
      <c r="P18" s="451"/>
      <c r="S18" s="441"/>
      <c r="T18" s="441"/>
      <c r="U18" s="441"/>
      <c r="V18" s="441"/>
      <c r="W18" s="441"/>
      <c r="X18" s="441"/>
      <c r="Y18" s="441"/>
      <c r="Z18" s="441"/>
      <c r="AA18" s="441"/>
      <c r="AB18" s="367"/>
    </row>
    <row r="19" spans="3:28" ht="61.5" customHeight="1">
      <c r="C19" s="45" t="s">
        <v>642</v>
      </c>
      <c r="D19" s="223" t="s">
        <v>45</v>
      </c>
      <c r="E19" s="224"/>
      <c r="F19" s="45" t="s">
        <v>643</v>
      </c>
      <c r="G19" s="220" t="s">
        <v>644</v>
      </c>
      <c r="H19" s="221"/>
      <c r="I19" s="221"/>
      <c r="J19" s="221"/>
      <c r="K19" s="222"/>
      <c r="L19" s="154"/>
      <c r="M19" s="62"/>
      <c r="N19" s="62"/>
      <c r="O19" s="63">
        <v>3</v>
      </c>
      <c r="P19" s="63">
        <v>2</v>
      </c>
      <c r="S19" s="1">
        <f t="shared" ref="S19:S96" si="0">IF(AND(OR($M19="x",$N19="x"),$O19=1,$P19=3),1,0)</f>
        <v>0</v>
      </c>
      <c r="T19" s="1">
        <f t="shared" ref="T19:T96" si="1">IF(AND(OR($M19="x",$N19="x"),$O19=2,$P19=3),1,0)</f>
        <v>0</v>
      </c>
      <c r="U19" s="1">
        <f t="shared" ref="U19:U96" si="2">IF(AND(OR($M19="x",$N19="x"),$O19=3,$P19=3),1,0)</f>
        <v>0</v>
      </c>
      <c r="V19" s="1">
        <f t="shared" ref="V19:V96" si="3">IF(AND(OR($M19="x",$N19="x"),$O19=1,$P19=2),1,0)</f>
        <v>0</v>
      </c>
      <c r="W19" s="1">
        <f t="shared" ref="W19:W96" si="4">IF(AND(OR($M19="x",$N19="x"),$O19=2,$P19=2),1,0)</f>
        <v>0</v>
      </c>
      <c r="X19" s="1">
        <f t="shared" ref="X19:X96" si="5">IF(AND(OR($M19="x",$N19="x"),$O19=3,$P19=2),1,0)</f>
        <v>0</v>
      </c>
      <c r="Y19" s="1">
        <f t="shared" ref="Y19:Y96" si="6">IF(AND(OR($M19="x",$N19="x"),$O19=1,$P19=1),1,0)</f>
        <v>0</v>
      </c>
      <c r="Z19" s="1">
        <f t="shared" ref="Z19:Z96" si="7">IF(AND(OR($M19="x",$N19="x"),$O19=2,$P19=1),1,0)</f>
        <v>0</v>
      </c>
      <c r="AA19" s="1">
        <f t="shared" ref="AA19:AA96" si="8">IF(AND(OR($M19="x",$N19="x"),$O19=3,$P19=1),1,0)</f>
        <v>0</v>
      </c>
      <c r="AB19" s="1" t="str">
        <f>IF(OR(M19="X",N19="X"),_xlfn.CONCAT(F19,";"),"")</f>
        <v/>
      </c>
    </row>
    <row r="20" spans="3:28" ht="58.5" customHeight="1">
      <c r="C20" s="45" t="s">
        <v>642</v>
      </c>
      <c r="D20" s="223" t="s">
        <v>45</v>
      </c>
      <c r="E20" s="224"/>
      <c r="F20" s="45" t="s">
        <v>645</v>
      </c>
      <c r="G20" s="220" t="s">
        <v>646</v>
      </c>
      <c r="H20" s="221"/>
      <c r="I20" s="221"/>
      <c r="J20" s="221"/>
      <c r="K20" s="222"/>
      <c r="L20" s="154"/>
      <c r="M20" s="62"/>
      <c r="N20" s="62"/>
      <c r="O20" s="63">
        <v>3</v>
      </c>
      <c r="P20" s="63">
        <v>2</v>
      </c>
      <c r="S20" s="1">
        <f t="shared" si="0"/>
        <v>0</v>
      </c>
      <c r="T20" s="1">
        <f t="shared" si="1"/>
        <v>0</v>
      </c>
      <c r="U20" s="1">
        <f t="shared" si="2"/>
        <v>0</v>
      </c>
      <c r="V20" s="1">
        <f t="shared" si="3"/>
        <v>0</v>
      </c>
      <c r="W20" s="1">
        <f t="shared" si="4"/>
        <v>0</v>
      </c>
      <c r="X20" s="1">
        <f t="shared" si="5"/>
        <v>0</v>
      </c>
      <c r="Y20" s="1">
        <f t="shared" si="6"/>
        <v>0</v>
      </c>
      <c r="Z20" s="1">
        <f t="shared" si="7"/>
        <v>0</v>
      </c>
      <c r="AA20" s="1">
        <f t="shared" si="8"/>
        <v>0</v>
      </c>
      <c r="AB20" s="1" t="str">
        <f t="shared" ref="AB20:AB86" si="9">IF(OR(M20="X",N20="X"),_xlfn.CONCAT(F20,";"),"")</f>
        <v/>
      </c>
    </row>
    <row r="21" spans="3:28" ht="64.5" customHeight="1">
      <c r="C21" s="45" t="s">
        <v>642</v>
      </c>
      <c r="D21" s="223" t="s">
        <v>45</v>
      </c>
      <c r="E21" s="224"/>
      <c r="F21" s="45" t="s">
        <v>647</v>
      </c>
      <c r="G21" s="220" t="s">
        <v>648</v>
      </c>
      <c r="H21" s="221"/>
      <c r="I21" s="221"/>
      <c r="J21" s="221"/>
      <c r="K21" s="222"/>
      <c r="L21" s="154"/>
      <c r="M21" s="62"/>
      <c r="N21" s="62"/>
      <c r="O21" s="63">
        <v>3</v>
      </c>
      <c r="P21" s="63">
        <v>2</v>
      </c>
      <c r="S21" s="1">
        <f t="shared" si="0"/>
        <v>0</v>
      </c>
      <c r="T21" s="1">
        <f t="shared" si="1"/>
        <v>0</v>
      </c>
      <c r="U21" s="1">
        <f t="shared" si="2"/>
        <v>0</v>
      </c>
      <c r="V21" s="1">
        <f t="shared" si="3"/>
        <v>0</v>
      </c>
      <c r="W21" s="1">
        <f t="shared" si="4"/>
        <v>0</v>
      </c>
      <c r="X21" s="1">
        <f t="shared" si="5"/>
        <v>0</v>
      </c>
      <c r="Y21" s="1">
        <f t="shared" si="6"/>
        <v>0</v>
      </c>
      <c r="Z21" s="1">
        <f t="shared" si="7"/>
        <v>0</v>
      </c>
      <c r="AA21" s="1">
        <f t="shared" si="8"/>
        <v>0</v>
      </c>
      <c r="AB21" s="1" t="str">
        <f t="shared" si="9"/>
        <v/>
      </c>
    </row>
    <row r="22" spans="3:28" ht="172.5" customHeight="1">
      <c r="C22" s="45" t="s">
        <v>642</v>
      </c>
      <c r="D22" s="223" t="s">
        <v>45</v>
      </c>
      <c r="E22" s="224"/>
      <c r="F22" s="45" t="s">
        <v>649</v>
      </c>
      <c r="G22" s="220" t="s">
        <v>63</v>
      </c>
      <c r="H22" s="221"/>
      <c r="I22" s="221"/>
      <c r="J22" s="221"/>
      <c r="K22" s="222"/>
      <c r="L22" s="154"/>
      <c r="M22" s="62"/>
      <c r="N22" s="62"/>
      <c r="O22" s="63">
        <v>3</v>
      </c>
      <c r="P22" s="63">
        <v>2</v>
      </c>
      <c r="S22" s="1">
        <f t="shared" si="0"/>
        <v>0</v>
      </c>
      <c r="T22" s="1">
        <f t="shared" si="1"/>
        <v>0</v>
      </c>
      <c r="U22" s="1">
        <f t="shared" si="2"/>
        <v>0</v>
      </c>
      <c r="V22" s="1">
        <f t="shared" si="3"/>
        <v>0</v>
      </c>
      <c r="W22" s="1">
        <f t="shared" si="4"/>
        <v>0</v>
      </c>
      <c r="X22" s="1">
        <f t="shared" si="5"/>
        <v>0</v>
      </c>
      <c r="Y22" s="1">
        <f t="shared" si="6"/>
        <v>0</v>
      </c>
      <c r="Z22" s="1">
        <f t="shared" si="7"/>
        <v>0</v>
      </c>
      <c r="AA22" s="1">
        <f t="shared" si="8"/>
        <v>0</v>
      </c>
      <c r="AB22" s="1" t="str">
        <f t="shared" si="9"/>
        <v/>
      </c>
    </row>
    <row r="23" spans="3:28" ht="75" customHeight="1">
      <c r="C23" s="45" t="s">
        <v>642</v>
      </c>
      <c r="D23" s="223" t="s">
        <v>45</v>
      </c>
      <c r="E23" s="224"/>
      <c r="F23" s="45" t="s">
        <v>650</v>
      </c>
      <c r="G23" s="220" t="s">
        <v>651</v>
      </c>
      <c r="H23" s="221"/>
      <c r="I23" s="221"/>
      <c r="J23" s="221"/>
      <c r="K23" s="222"/>
      <c r="L23" s="154"/>
      <c r="M23" s="62"/>
      <c r="N23" s="62"/>
      <c r="O23" s="63">
        <v>3</v>
      </c>
      <c r="P23" s="63">
        <v>2</v>
      </c>
      <c r="S23" s="1">
        <f t="shared" si="0"/>
        <v>0</v>
      </c>
      <c r="T23" s="1">
        <f t="shared" si="1"/>
        <v>0</v>
      </c>
      <c r="U23" s="1">
        <f t="shared" si="2"/>
        <v>0</v>
      </c>
      <c r="V23" s="1">
        <f t="shared" si="3"/>
        <v>0</v>
      </c>
      <c r="W23" s="1">
        <f t="shared" si="4"/>
        <v>0</v>
      </c>
      <c r="X23" s="1">
        <f t="shared" si="5"/>
        <v>0</v>
      </c>
      <c r="Y23" s="1">
        <f t="shared" si="6"/>
        <v>0</v>
      </c>
      <c r="Z23" s="1">
        <f t="shared" si="7"/>
        <v>0</v>
      </c>
      <c r="AA23" s="1">
        <f t="shared" si="8"/>
        <v>0</v>
      </c>
      <c r="AB23" s="1" t="str">
        <f t="shared" si="9"/>
        <v/>
      </c>
    </row>
    <row r="24" spans="3:28" ht="103.5" customHeight="1">
      <c r="C24" s="45" t="s">
        <v>642</v>
      </c>
      <c r="D24" s="223" t="s">
        <v>45</v>
      </c>
      <c r="E24" s="224"/>
      <c r="F24" s="45" t="s">
        <v>652</v>
      </c>
      <c r="G24" s="220" t="s">
        <v>67</v>
      </c>
      <c r="H24" s="221"/>
      <c r="I24" s="221"/>
      <c r="J24" s="221"/>
      <c r="K24" s="222"/>
      <c r="L24" s="154"/>
      <c r="M24" s="62"/>
      <c r="N24" s="62"/>
      <c r="O24" s="63">
        <v>3</v>
      </c>
      <c r="P24" s="63">
        <v>2</v>
      </c>
      <c r="S24" s="1">
        <f t="shared" si="0"/>
        <v>0</v>
      </c>
      <c r="T24" s="1">
        <f t="shared" si="1"/>
        <v>0</v>
      </c>
      <c r="U24" s="1">
        <f t="shared" si="2"/>
        <v>0</v>
      </c>
      <c r="V24" s="1">
        <f t="shared" si="3"/>
        <v>0</v>
      </c>
      <c r="W24" s="1">
        <f t="shared" si="4"/>
        <v>0</v>
      </c>
      <c r="X24" s="1">
        <f t="shared" si="5"/>
        <v>0</v>
      </c>
      <c r="Y24" s="1">
        <f t="shared" si="6"/>
        <v>0</v>
      </c>
      <c r="Z24" s="1">
        <f t="shared" si="7"/>
        <v>0</v>
      </c>
      <c r="AA24" s="1">
        <f t="shared" si="8"/>
        <v>0</v>
      </c>
      <c r="AB24" s="1" t="str">
        <f t="shared" si="9"/>
        <v/>
      </c>
    </row>
    <row r="25" spans="3:28" ht="97.5" customHeight="1">
      <c r="C25" s="45" t="s">
        <v>642</v>
      </c>
      <c r="D25" s="223" t="s">
        <v>45</v>
      </c>
      <c r="E25" s="224"/>
      <c r="F25" s="45" t="s">
        <v>653</v>
      </c>
      <c r="G25" s="220" t="s">
        <v>69</v>
      </c>
      <c r="H25" s="221"/>
      <c r="I25" s="221"/>
      <c r="J25" s="221"/>
      <c r="K25" s="222"/>
      <c r="L25" s="154"/>
      <c r="M25" s="62"/>
      <c r="N25" s="62"/>
      <c r="O25" s="63">
        <v>3</v>
      </c>
      <c r="P25" s="63">
        <v>2</v>
      </c>
      <c r="S25" s="1">
        <f t="shared" si="0"/>
        <v>0</v>
      </c>
      <c r="T25" s="1">
        <f t="shared" si="1"/>
        <v>0</v>
      </c>
      <c r="U25" s="1">
        <f t="shared" si="2"/>
        <v>0</v>
      </c>
      <c r="V25" s="1">
        <f t="shared" si="3"/>
        <v>0</v>
      </c>
      <c r="W25" s="1">
        <f t="shared" si="4"/>
        <v>0</v>
      </c>
      <c r="X25" s="1">
        <f t="shared" si="5"/>
        <v>0</v>
      </c>
      <c r="Y25" s="1">
        <f t="shared" si="6"/>
        <v>0</v>
      </c>
      <c r="Z25" s="1">
        <f t="shared" si="7"/>
        <v>0</v>
      </c>
      <c r="AA25" s="1">
        <f t="shared" si="8"/>
        <v>0</v>
      </c>
      <c r="AB25" s="1" t="str">
        <f t="shared" si="9"/>
        <v/>
      </c>
    </row>
    <row r="26" spans="3:28" ht="109.5" customHeight="1">
      <c r="C26" s="45" t="s">
        <v>642</v>
      </c>
      <c r="D26" s="223" t="s">
        <v>45</v>
      </c>
      <c r="E26" s="224"/>
      <c r="F26" s="45" t="s">
        <v>654</v>
      </c>
      <c r="G26" s="220" t="s">
        <v>71</v>
      </c>
      <c r="H26" s="221"/>
      <c r="I26" s="221"/>
      <c r="J26" s="221"/>
      <c r="K26" s="222"/>
      <c r="L26" s="154"/>
      <c r="M26" s="62"/>
      <c r="N26" s="62"/>
      <c r="O26" s="63">
        <v>3</v>
      </c>
      <c r="P26" s="63">
        <v>2</v>
      </c>
      <c r="S26" s="1">
        <f t="shared" si="0"/>
        <v>0</v>
      </c>
      <c r="T26" s="1">
        <f t="shared" si="1"/>
        <v>0</v>
      </c>
      <c r="U26" s="1">
        <f t="shared" si="2"/>
        <v>0</v>
      </c>
      <c r="V26" s="1">
        <f t="shared" si="3"/>
        <v>0</v>
      </c>
      <c r="W26" s="1">
        <f t="shared" si="4"/>
        <v>0</v>
      </c>
      <c r="X26" s="1">
        <f t="shared" si="5"/>
        <v>0</v>
      </c>
      <c r="Y26" s="1">
        <f t="shared" si="6"/>
        <v>0</v>
      </c>
      <c r="Z26" s="1">
        <f t="shared" si="7"/>
        <v>0</v>
      </c>
      <c r="AA26" s="1">
        <f t="shared" si="8"/>
        <v>0</v>
      </c>
      <c r="AB26" s="1" t="str">
        <f t="shared" si="9"/>
        <v/>
      </c>
    </row>
    <row r="27" spans="3:28" ht="81.75" customHeight="1">
      <c r="C27" s="45" t="s">
        <v>642</v>
      </c>
      <c r="D27" s="223" t="s">
        <v>45</v>
      </c>
      <c r="E27" s="224"/>
      <c r="F27" s="45" t="s">
        <v>655</v>
      </c>
      <c r="G27" s="220" t="s">
        <v>73</v>
      </c>
      <c r="H27" s="221"/>
      <c r="I27" s="221"/>
      <c r="J27" s="221"/>
      <c r="K27" s="222"/>
      <c r="L27" s="154"/>
      <c r="M27" s="62"/>
      <c r="N27" s="62"/>
      <c r="O27" s="63">
        <v>3</v>
      </c>
      <c r="P27" s="63">
        <v>2</v>
      </c>
      <c r="S27" s="1">
        <f t="shared" si="0"/>
        <v>0</v>
      </c>
      <c r="T27" s="1">
        <f t="shared" si="1"/>
        <v>0</v>
      </c>
      <c r="U27" s="1">
        <f t="shared" si="2"/>
        <v>0</v>
      </c>
      <c r="V27" s="1">
        <f t="shared" si="3"/>
        <v>0</v>
      </c>
      <c r="W27" s="1">
        <f t="shared" si="4"/>
        <v>0</v>
      </c>
      <c r="X27" s="1">
        <f t="shared" si="5"/>
        <v>0</v>
      </c>
      <c r="Y27" s="1">
        <f t="shared" si="6"/>
        <v>0</v>
      </c>
      <c r="Z27" s="1">
        <f t="shared" si="7"/>
        <v>0</v>
      </c>
      <c r="AA27" s="1">
        <f t="shared" si="8"/>
        <v>0</v>
      </c>
      <c r="AB27" s="1" t="str">
        <f t="shared" si="9"/>
        <v/>
      </c>
    </row>
    <row r="28" spans="3:28" ht="122.25" customHeight="1">
      <c r="C28" s="45" t="s">
        <v>642</v>
      </c>
      <c r="D28" s="223" t="s">
        <v>45</v>
      </c>
      <c r="E28" s="224"/>
      <c r="F28" s="45" t="s">
        <v>656</v>
      </c>
      <c r="G28" s="220" t="s">
        <v>657</v>
      </c>
      <c r="H28" s="221"/>
      <c r="I28" s="221"/>
      <c r="J28" s="221"/>
      <c r="K28" s="222"/>
      <c r="L28" s="154"/>
      <c r="M28" s="62"/>
      <c r="N28" s="62"/>
      <c r="O28" s="63">
        <v>3</v>
      </c>
      <c r="P28" s="63">
        <v>2</v>
      </c>
      <c r="S28" s="1">
        <f t="shared" si="0"/>
        <v>0</v>
      </c>
      <c r="T28" s="1">
        <f t="shared" si="1"/>
        <v>0</v>
      </c>
      <c r="U28" s="1">
        <f t="shared" si="2"/>
        <v>0</v>
      </c>
      <c r="V28" s="1">
        <f t="shared" si="3"/>
        <v>0</v>
      </c>
      <c r="W28" s="1">
        <f t="shared" si="4"/>
        <v>0</v>
      </c>
      <c r="X28" s="1">
        <f t="shared" si="5"/>
        <v>0</v>
      </c>
      <c r="Y28" s="1">
        <f t="shared" si="6"/>
        <v>0</v>
      </c>
      <c r="Z28" s="1">
        <f t="shared" si="7"/>
        <v>0</v>
      </c>
      <c r="AA28" s="1">
        <f t="shared" si="8"/>
        <v>0</v>
      </c>
      <c r="AB28" s="1" t="str">
        <f t="shared" si="9"/>
        <v/>
      </c>
    </row>
    <row r="29" spans="3:28" ht="117.75" customHeight="1">
      <c r="C29" s="45" t="s">
        <v>642</v>
      </c>
      <c r="D29" s="223" t="s">
        <v>45</v>
      </c>
      <c r="E29" s="224"/>
      <c r="F29" s="45" t="s">
        <v>658</v>
      </c>
      <c r="G29" s="220" t="s">
        <v>659</v>
      </c>
      <c r="H29" s="221"/>
      <c r="I29" s="221"/>
      <c r="J29" s="221"/>
      <c r="K29" s="222"/>
      <c r="L29" s="154"/>
      <c r="M29" s="62"/>
      <c r="N29" s="62"/>
      <c r="O29" s="63">
        <v>3</v>
      </c>
      <c r="P29" s="63">
        <v>2</v>
      </c>
      <c r="S29" s="1">
        <f t="shared" si="0"/>
        <v>0</v>
      </c>
      <c r="T29" s="1">
        <f t="shared" si="1"/>
        <v>0</v>
      </c>
      <c r="U29" s="1">
        <f t="shared" si="2"/>
        <v>0</v>
      </c>
      <c r="V29" s="1">
        <f t="shared" si="3"/>
        <v>0</v>
      </c>
      <c r="W29" s="1">
        <f t="shared" si="4"/>
        <v>0</v>
      </c>
      <c r="X29" s="1">
        <f t="shared" si="5"/>
        <v>0</v>
      </c>
      <c r="Y29" s="1">
        <f t="shared" si="6"/>
        <v>0</v>
      </c>
      <c r="Z29" s="1">
        <f t="shared" si="7"/>
        <v>0</v>
      </c>
      <c r="AA29" s="1">
        <f t="shared" si="8"/>
        <v>0</v>
      </c>
      <c r="AB29" s="1" t="str">
        <f t="shared" si="9"/>
        <v/>
      </c>
    </row>
    <row r="30" spans="3:28" ht="215.25" customHeight="1">
      <c r="C30" s="45" t="s">
        <v>642</v>
      </c>
      <c r="D30" s="223" t="s">
        <v>45</v>
      </c>
      <c r="E30" s="224"/>
      <c r="F30" s="45" t="s">
        <v>660</v>
      </c>
      <c r="G30" s="220" t="s">
        <v>661</v>
      </c>
      <c r="H30" s="221"/>
      <c r="I30" s="221"/>
      <c r="J30" s="221"/>
      <c r="K30" s="222"/>
      <c r="L30" s="154"/>
      <c r="M30" s="62"/>
      <c r="N30" s="62"/>
      <c r="O30" s="63">
        <v>3</v>
      </c>
      <c r="P30" s="63">
        <v>2</v>
      </c>
      <c r="S30" s="1">
        <f t="shared" si="0"/>
        <v>0</v>
      </c>
      <c r="T30" s="1">
        <f t="shared" si="1"/>
        <v>0</v>
      </c>
      <c r="U30" s="1">
        <f t="shared" si="2"/>
        <v>0</v>
      </c>
      <c r="V30" s="1">
        <f t="shared" si="3"/>
        <v>0</v>
      </c>
      <c r="W30" s="1">
        <f t="shared" si="4"/>
        <v>0</v>
      </c>
      <c r="X30" s="1">
        <f t="shared" si="5"/>
        <v>0</v>
      </c>
      <c r="Y30" s="1">
        <f t="shared" si="6"/>
        <v>0</v>
      </c>
      <c r="Z30" s="1">
        <f t="shared" si="7"/>
        <v>0</v>
      </c>
      <c r="AA30" s="1">
        <f t="shared" si="8"/>
        <v>0</v>
      </c>
      <c r="AB30" s="1" t="str">
        <f t="shared" si="9"/>
        <v/>
      </c>
    </row>
    <row r="31" spans="3:28" ht="70.5" customHeight="1">
      <c r="C31" s="45" t="s">
        <v>642</v>
      </c>
      <c r="D31" s="223" t="s">
        <v>45</v>
      </c>
      <c r="E31" s="224"/>
      <c r="F31" s="45" t="s">
        <v>662</v>
      </c>
      <c r="G31" s="220" t="s">
        <v>663</v>
      </c>
      <c r="H31" s="221"/>
      <c r="I31" s="221"/>
      <c r="J31" s="221"/>
      <c r="K31" s="222"/>
      <c r="L31" s="154"/>
      <c r="M31" s="62"/>
      <c r="N31" s="62"/>
      <c r="O31" s="63">
        <v>3</v>
      </c>
      <c r="P31" s="63">
        <v>2</v>
      </c>
      <c r="S31" s="1">
        <f t="shared" si="0"/>
        <v>0</v>
      </c>
      <c r="T31" s="1">
        <f t="shared" si="1"/>
        <v>0</v>
      </c>
      <c r="U31" s="1">
        <f t="shared" si="2"/>
        <v>0</v>
      </c>
      <c r="V31" s="1">
        <f t="shared" si="3"/>
        <v>0</v>
      </c>
      <c r="W31" s="1">
        <f t="shared" si="4"/>
        <v>0</v>
      </c>
      <c r="X31" s="1">
        <f t="shared" si="5"/>
        <v>0</v>
      </c>
      <c r="Y31" s="1">
        <f t="shared" si="6"/>
        <v>0</v>
      </c>
      <c r="Z31" s="1">
        <f t="shared" si="7"/>
        <v>0</v>
      </c>
      <c r="AA31" s="1">
        <f t="shared" si="8"/>
        <v>0</v>
      </c>
      <c r="AB31" s="1" t="str">
        <f t="shared" si="9"/>
        <v/>
      </c>
    </row>
    <row r="32" spans="3:28" ht="44.25" customHeight="1">
      <c r="C32" s="45" t="s">
        <v>642</v>
      </c>
      <c r="D32" s="223" t="s">
        <v>45</v>
      </c>
      <c r="E32" s="224"/>
      <c r="F32" s="45" t="s">
        <v>664</v>
      </c>
      <c r="G32" s="220" t="s">
        <v>665</v>
      </c>
      <c r="H32" s="221"/>
      <c r="I32" s="221"/>
      <c r="J32" s="221"/>
      <c r="K32" s="222"/>
      <c r="L32" s="154"/>
      <c r="M32" s="62"/>
      <c r="N32" s="62"/>
      <c r="O32" s="63">
        <v>3</v>
      </c>
      <c r="P32" s="63">
        <v>2</v>
      </c>
      <c r="S32" s="1">
        <f t="shared" si="0"/>
        <v>0</v>
      </c>
      <c r="T32" s="1">
        <f t="shared" si="1"/>
        <v>0</v>
      </c>
      <c r="U32" s="1">
        <f t="shared" si="2"/>
        <v>0</v>
      </c>
      <c r="V32" s="1">
        <f t="shared" si="3"/>
        <v>0</v>
      </c>
      <c r="W32" s="1">
        <f t="shared" si="4"/>
        <v>0</v>
      </c>
      <c r="X32" s="1">
        <f t="shared" si="5"/>
        <v>0</v>
      </c>
      <c r="Y32" s="1">
        <f t="shared" si="6"/>
        <v>0</v>
      </c>
      <c r="Z32" s="1">
        <f t="shared" si="7"/>
        <v>0</v>
      </c>
      <c r="AA32" s="1">
        <f t="shared" si="8"/>
        <v>0</v>
      </c>
      <c r="AB32" s="1" t="str">
        <f t="shared" si="9"/>
        <v/>
      </c>
    </row>
    <row r="33" spans="3:28" ht="52.5" customHeight="1">
      <c r="C33" s="45" t="s">
        <v>642</v>
      </c>
      <c r="D33" s="223" t="s">
        <v>45</v>
      </c>
      <c r="E33" s="224"/>
      <c r="F33" s="45" t="s">
        <v>666</v>
      </c>
      <c r="G33" s="220" t="s">
        <v>667</v>
      </c>
      <c r="H33" s="221"/>
      <c r="I33" s="221"/>
      <c r="J33" s="221"/>
      <c r="K33" s="222"/>
      <c r="L33" s="154"/>
      <c r="M33" s="62"/>
      <c r="N33" s="62"/>
      <c r="O33" s="63">
        <v>3</v>
      </c>
      <c r="P33" s="63">
        <v>2</v>
      </c>
      <c r="S33" s="1">
        <f t="shared" si="0"/>
        <v>0</v>
      </c>
      <c r="T33" s="1">
        <f t="shared" si="1"/>
        <v>0</v>
      </c>
      <c r="U33" s="1">
        <f t="shared" si="2"/>
        <v>0</v>
      </c>
      <c r="V33" s="1">
        <f t="shared" si="3"/>
        <v>0</v>
      </c>
      <c r="W33" s="1">
        <f t="shared" si="4"/>
        <v>0</v>
      </c>
      <c r="X33" s="1">
        <f t="shared" si="5"/>
        <v>0</v>
      </c>
      <c r="Y33" s="1">
        <f t="shared" si="6"/>
        <v>0</v>
      </c>
      <c r="Z33" s="1">
        <f t="shared" si="7"/>
        <v>0</v>
      </c>
      <c r="AA33" s="1">
        <f t="shared" si="8"/>
        <v>0</v>
      </c>
      <c r="AB33" s="1" t="str">
        <f t="shared" si="9"/>
        <v/>
      </c>
    </row>
    <row r="34" spans="3:28" ht="42.75" customHeight="1">
      <c r="C34" s="45" t="s">
        <v>642</v>
      </c>
      <c r="D34" s="223" t="s">
        <v>45</v>
      </c>
      <c r="E34" s="224"/>
      <c r="F34" s="45" t="s">
        <v>668</v>
      </c>
      <c r="G34" s="220" t="s">
        <v>669</v>
      </c>
      <c r="H34" s="221"/>
      <c r="I34" s="221"/>
      <c r="J34" s="221"/>
      <c r="K34" s="222"/>
      <c r="L34" s="154"/>
      <c r="M34" s="62"/>
      <c r="N34" s="62"/>
      <c r="O34" s="63">
        <v>3</v>
      </c>
      <c r="P34" s="63">
        <v>2</v>
      </c>
      <c r="S34" s="1">
        <f t="shared" si="0"/>
        <v>0</v>
      </c>
      <c r="T34" s="1">
        <f t="shared" si="1"/>
        <v>0</v>
      </c>
      <c r="U34" s="1">
        <f t="shared" si="2"/>
        <v>0</v>
      </c>
      <c r="V34" s="1">
        <f t="shared" si="3"/>
        <v>0</v>
      </c>
      <c r="W34" s="1">
        <f t="shared" si="4"/>
        <v>0</v>
      </c>
      <c r="X34" s="1">
        <f t="shared" si="5"/>
        <v>0</v>
      </c>
      <c r="Y34" s="1">
        <f t="shared" si="6"/>
        <v>0</v>
      </c>
      <c r="Z34" s="1">
        <f t="shared" si="7"/>
        <v>0</v>
      </c>
      <c r="AA34" s="1">
        <f t="shared" si="8"/>
        <v>0</v>
      </c>
      <c r="AB34" s="1" t="str">
        <f t="shared" si="9"/>
        <v/>
      </c>
    </row>
    <row r="35" spans="3:28" ht="41.25" customHeight="1">
      <c r="C35" s="45" t="s">
        <v>642</v>
      </c>
      <c r="D35" s="223" t="s">
        <v>45</v>
      </c>
      <c r="E35" s="224"/>
      <c r="F35" s="45" t="s">
        <v>670</v>
      </c>
      <c r="G35" s="220" t="s">
        <v>671</v>
      </c>
      <c r="H35" s="221"/>
      <c r="I35" s="221"/>
      <c r="J35" s="221"/>
      <c r="K35" s="222"/>
      <c r="L35" s="154"/>
      <c r="M35" s="62"/>
      <c r="N35" s="62"/>
      <c r="O35" s="63">
        <v>3</v>
      </c>
      <c r="P35" s="63">
        <v>2</v>
      </c>
      <c r="S35" s="1">
        <f t="shared" si="0"/>
        <v>0</v>
      </c>
      <c r="T35" s="1">
        <f t="shared" si="1"/>
        <v>0</v>
      </c>
      <c r="U35" s="1">
        <f t="shared" si="2"/>
        <v>0</v>
      </c>
      <c r="V35" s="1">
        <f t="shared" si="3"/>
        <v>0</v>
      </c>
      <c r="W35" s="1">
        <f t="shared" si="4"/>
        <v>0</v>
      </c>
      <c r="X35" s="1">
        <f t="shared" si="5"/>
        <v>0</v>
      </c>
      <c r="Y35" s="1">
        <f t="shared" si="6"/>
        <v>0</v>
      </c>
      <c r="Z35" s="1">
        <f t="shared" si="7"/>
        <v>0</v>
      </c>
      <c r="AA35" s="1">
        <f t="shared" si="8"/>
        <v>0</v>
      </c>
      <c r="AB35" s="1" t="str">
        <f t="shared" si="9"/>
        <v/>
      </c>
    </row>
    <row r="36" spans="3:28" ht="73.5" customHeight="1">
      <c r="C36" s="45" t="s">
        <v>642</v>
      </c>
      <c r="D36" s="223" t="s">
        <v>45</v>
      </c>
      <c r="E36" s="224"/>
      <c r="F36" s="45" t="s">
        <v>672</v>
      </c>
      <c r="G36" s="220" t="s">
        <v>673</v>
      </c>
      <c r="H36" s="221"/>
      <c r="I36" s="221"/>
      <c r="J36" s="221"/>
      <c r="K36" s="222"/>
      <c r="L36" s="154"/>
      <c r="M36" s="62"/>
      <c r="N36" s="62"/>
      <c r="O36" s="63">
        <v>3</v>
      </c>
      <c r="P36" s="63">
        <v>2</v>
      </c>
      <c r="S36" s="1">
        <f t="shared" si="0"/>
        <v>0</v>
      </c>
      <c r="T36" s="1">
        <f t="shared" si="1"/>
        <v>0</v>
      </c>
      <c r="U36" s="1">
        <f t="shared" si="2"/>
        <v>0</v>
      </c>
      <c r="V36" s="1">
        <f t="shared" si="3"/>
        <v>0</v>
      </c>
      <c r="W36" s="1">
        <f t="shared" si="4"/>
        <v>0</v>
      </c>
      <c r="X36" s="1">
        <f t="shared" si="5"/>
        <v>0</v>
      </c>
      <c r="Y36" s="1">
        <f t="shared" si="6"/>
        <v>0</v>
      </c>
      <c r="Z36" s="1">
        <f t="shared" si="7"/>
        <v>0</v>
      </c>
      <c r="AA36" s="1">
        <f t="shared" si="8"/>
        <v>0</v>
      </c>
      <c r="AB36" s="1" t="str">
        <f t="shared" si="9"/>
        <v/>
      </c>
    </row>
    <row r="37" spans="3:28" ht="79.5" customHeight="1">
      <c r="C37" s="45" t="s">
        <v>642</v>
      </c>
      <c r="D37" s="223" t="s">
        <v>45</v>
      </c>
      <c r="E37" s="224"/>
      <c r="F37" s="45" t="s">
        <v>674</v>
      </c>
      <c r="G37" s="220" t="s">
        <v>675</v>
      </c>
      <c r="H37" s="221"/>
      <c r="I37" s="221"/>
      <c r="J37" s="221"/>
      <c r="K37" s="222"/>
      <c r="L37" s="154"/>
      <c r="M37" s="62"/>
      <c r="N37" s="62"/>
      <c r="O37" s="63">
        <v>3</v>
      </c>
      <c r="P37" s="63">
        <v>2</v>
      </c>
      <c r="S37" s="1">
        <f t="shared" si="0"/>
        <v>0</v>
      </c>
      <c r="T37" s="1">
        <f t="shared" si="1"/>
        <v>0</v>
      </c>
      <c r="U37" s="1">
        <f t="shared" si="2"/>
        <v>0</v>
      </c>
      <c r="V37" s="1">
        <f t="shared" si="3"/>
        <v>0</v>
      </c>
      <c r="W37" s="1">
        <f t="shared" si="4"/>
        <v>0</v>
      </c>
      <c r="X37" s="1">
        <f t="shared" si="5"/>
        <v>0</v>
      </c>
      <c r="Y37" s="1">
        <f t="shared" si="6"/>
        <v>0</v>
      </c>
      <c r="Z37" s="1">
        <f t="shared" si="7"/>
        <v>0</v>
      </c>
      <c r="AA37" s="1">
        <f t="shared" si="8"/>
        <v>0</v>
      </c>
      <c r="AB37" s="1" t="str">
        <f t="shared" si="9"/>
        <v/>
      </c>
    </row>
    <row r="38" spans="3:28" ht="247.5" customHeight="1">
      <c r="C38" s="45" t="s">
        <v>642</v>
      </c>
      <c r="D38" s="223" t="s">
        <v>45</v>
      </c>
      <c r="E38" s="224"/>
      <c r="F38" s="45" t="s">
        <v>676</v>
      </c>
      <c r="G38" s="220" t="s">
        <v>606</v>
      </c>
      <c r="H38" s="221"/>
      <c r="I38" s="221"/>
      <c r="J38" s="221"/>
      <c r="K38" s="222"/>
      <c r="L38" s="154"/>
      <c r="M38" s="62"/>
      <c r="N38" s="62"/>
      <c r="O38" s="63">
        <v>3</v>
      </c>
      <c r="P38" s="63">
        <v>2</v>
      </c>
      <c r="S38" s="1">
        <f t="shared" si="0"/>
        <v>0</v>
      </c>
      <c r="T38" s="1">
        <f t="shared" si="1"/>
        <v>0</v>
      </c>
      <c r="U38" s="1">
        <f t="shared" si="2"/>
        <v>0</v>
      </c>
      <c r="V38" s="1">
        <f t="shared" si="3"/>
        <v>0</v>
      </c>
      <c r="W38" s="1">
        <f t="shared" si="4"/>
        <v>0</v>
      </c>
      <c r="X38" s="1">
        <f t="shared" si="5"/>
        <v>0</v>
      </c>
      <c r="Y38" s="1">
        <f t="shared" si="6"/>
        <v>0</v>
      </c>
      <c r="Z38" s="1">
        <f t="shared" si="7"/>
        <v>0</v>
      </c>
      <c r="AA38" s="1">
        <f t="shared" si="8"/>
        <v>0</v>
      </c>
      <c r="AB38" s="1" t="str">
        <f t="shared" si="9"/>
        <v/>
      </c>
    </row>
    <row r="39" spans="3:28" ht="247.5" customHeight="1">
      <c r="C39" s="45" t="s">
        <v>642</v>
      </c>
      <c r="D39" s="223" t="s">
        <v>45</v>
      </c>
      <c r="E39" s="224"/>
      <c r="F39" s="45" t="s">
        <v>677</v>
      </c>
      <c r="G39" s="220" t="s">
        <v>678</v>
      </c>
      <c r="H39" s="221"/>
      <c r="I39" s="221"/>
      <c r="J39" s="221"/>
      <c r="K39" s="222"/>
      <c r="L39" s="154"/>
      <c r="M39" s="62"/>
      <c r="N39" s="62"/>
      <c r="O39" s="63">
        <v>3</v>
      </c>
      <c r="P39" s="63">
        <v>2</v>
      </c>
      <c r="S39" s="1">
        <f t="shared" si="0"/>
        <v>0</v>
      </c>
      <c r="T39" s="1">
        <f t="shared" si="1"/>
        <v>0</v>
      </c>
      <c r="U39" s="1">
        <f t="shared" si="2"/>
        <v>0</v>
      </c>
      <c r="V39" s="1">
        <f t="shared" si="3"/>
        <v>0</v>
      </c>
      <c r="W39" s="1">
        <f t="shared" si="4"/>
        <v>0</v>
      </c>
      <c r="X39" s="1">
        <f t="shared" si="5"/>
        <v>0</v>
      </c>
      <c r="Y39" s="1">
        <f t="shared" si="6"/>
        <v>0</v>
      </c>
      <c r="Z39" s="1">
        <f t="shared" si="7"/>
        <v>0</v>
      </c>
      <c r="AA39" s="1">
        <f t="shared" si="8"/>
        <v>0</v>
      </c>
      <c r="AB39" s="1" t="str">
        <f t="shared" si="9"/>
        <v/>
      </c>
    </row>
    <row r="40" spans="3:28" ht="143.25" customHeight="1">
      <c r="C40" s="45" t="s">
        <v>642</v>
      </c>
      <c r="D40" s="223" t="s">
        <v>45</v>
      </c>
      <c r="E40" s="224"/>
      <c r="F40" s="45" t="s">
        <v>679</v>
      </c>
      <c r="G40" s="220" t="s">
        <v>81</v>
      </c>
      <c r="H40" s="221"/>
      <c r="I40" s="221"/>
      <c r="J40" s="221"/>
      <c r="K40" s="222"/>
      <c r="L40" s="154"/>
      <c r="M40" s="62"/>
      <c r="N40" s="62"/>
      <c r="O40" s="63">
        <v>3</v>
      </c>
      <c r="P40" s="63">
        <v>2</v>
      </c>
      <c r="S40" s="1">
        <f t="shared" si="0"/>
        <v>0</v>
      </c>
      <c r="T40" s="1">
        <f t="shared" si="1"/>
        <v>0</v>
      </c>
      <c r="U40" s="1">
        <f t="shared" si="2"/>
        <v>0</v>
      </c>
      <c r="V40" s="1">
        <f t="shared" si="3"/>
        <v>0</v>
      </c>
      <c r="W40" s="1">
        <f t="shared" si="4"/>
        <v>0</v>
      </c>
      <c r="X40" s="1">
        <f t="shared" si="5"/>
        <v>0</v>
      </c>
      <c r="Y40" s="1">
        <f t="shared" si="6"/>
        <v>0</v>
      </c>
      <c r="Z40" s="1">
        <f t="shared" si="7"/>
        <v>0</v>
      </c>
      <c r="AA40" s="1">
        <f t="shared" si="8"/>
        <v>0</v>
      </c>
      <c r="AB40" s="1" t="str">
        <f t="shared" si="9"/>
        <v/>
      </c>
    </row>
    <row r="41" spans="3:28" ht="108.75" customHeight="1">
      <c r="C41" s="45" t="s">
        <v>642</v>
      </c>
      <c r="D41" s="223" t="s">
        <v>45</v>
      </c>
      <c r="E41" s="224"/>
      <c r="F41" s="45" t="s">
        <v>680</v>
      </c>
      <c r="G41" s="220" t="s">
        <v>362</v>
      </c>
      <c r="H41" s="221"/>
      <c r="I41" s="221"/>
      <c r="J41" s="221"/>
      <c r="K41" s="222"/>
      <c r="L41" s="154"/>
      <c r="M41" s="62"/>
      <c r="N41" s="62"/>
      <c r="O41" s="63">
        <v>3</v>
      </c>
      <c r="P41" s="63">
        <v>2</v>
      </c>
      <c r="S41" s="1">
        <f t="shared" si="0"/>
        <v>0</v>
      </c>
      <c r="T41" s="1">
        <f t="shared" si="1"/>
        <v>0</v>
      </c>
      <c r="U41" s="1">
        <f t="shared" si="2"/>
        <v>0</v>
      </c>
      <c r="V41" s="1">
        <f t="shared" si="3"/>
        <v>0</v>
      </c>
      <c r="W41" s="1">
        <f t="shared" si="4"/>
        <v>0</v>
      </c>
      <c r="X41" s="1">
        <f t="shared" si="5"/>
        <v>0</v>
      </c>
      <c r="Y41" s="1">
        <f t="shared" si="6"/>
        <v>0</v>
      </c>
      <c r="Z41" s="1">
        <f t="shared" si="7"/>
        <v>0</v>
      </c>
      <c r="AA41" s="1">
        <f t="shared" si="8"/>
        <v>0</v>
      </c>
      <c r="AB41" s="1" t="str">
        <f t="shared" si="9"/>
        <v/>
      </c>
    </row>
    <row r="42" spans="3:28" ht="131.25" customHeight="1">
      <c r="C42" s="45" t="s">
        <v>642</v>
      </c>
      <c r="D42" s="223" t="s">
        <v>45</v>
      </c>
      <c r="E42" s="224"/>
      <c r="F42" s="45" t="s">
        <v>681</v>
      </c>
      <c r="G42" s="220" t="s">
        <v>85</v>
      </c>
      <c r="H42" s="221"/>
      <c r="I42" s="221"/>
      <c r="J42" s="221"/>
      <c r="K42" s="222"/>
      <c r="L42" s="154"/>
      <c r="M42" s="62"/>
      <c r="N42" s="62"/>
      <c r="O42" s="63">
        <v>3</v>
      </c>
      <c r="P42" s="63">
        <v>2</v>
      </c>
      <c r="S42" s="1">
        <f t="shared" si="0"/>
        <v>0</v>
      </c>
      <c r="T42" s="1">
        <f t="shared" si="1"/>
        <v>0</v>
      </c>
      <c r="U42" s="1">
        <f t="shared" si="2"/>
        <v>0</v>
      </c>
      <c r="V42" s="1">
        <f t="shared" si="3"/>
        <v>0</v>
      </c>
      <c r="W42" s="1">
        <f t="shared" si="4"/>
        <v>0</v>
      </c>
      <c r="X42" s="1">
        <f t="shared" si="5"/>
        <v>0</v>
      </c>
      <c r="Y42" s="1">
        <f t="shared" si="6"/>
        <v>0</v>
      </c>
      <c r="Z42" s="1">
        <f t="shared" si="7"/>
        <v>0</v>
      </c>
      <c r="AA42" s="1">
        <f t="shared" si="8"/>
        <v>0</v>
      </c>
      <c r="AB42" s="1" t="str">
        <f t="shared" si="9"/>
        <v/>
      </c>
    </row>
    <row r="43" spans="3:28" ht="66.75" customHeight="1">
      <c r="C43" s="45" t="s">
        <v>642</v>
      </c>
      <c r="D43" s="223" t="s">
        <v>45</v>
      </c>
      <c r="E43" s="224"/>
      <c r="F43" s="45" t="s">
        <v>682</v>
      </c>
      <c r="G43" s="220" t="s">
        <v>683</v>
      </c>
      <c r="H43" s="221"/>
      <c r="I43" s="221"/>
      <c r="J43" s="221"/>
      <c r="K43" s="222"/>
      <c r="L43" s="154"/>
      <c r="M43" s="62"/>
      <c r="N43" s="62"/>
      <c r="O43" s="63">
        <v>3</v>
      </c>
      <c r="P43" s="63">
        <v>2</v>
      </c>
      <c r="S43" s="1">
        <f t="shared" si="0"/>
        <v>0</v>
      </c>
      <c r="T43" s="1">
        <f t="shared" si="1"/>
        <v>0</v>
      </c>
      <c r="U43" s="1">
        <f t="shared" si="2"/>
        <v>0</v>
      </c>
      <c r="V43" s="1">
        <f t="shared" si="3"/>
        <v>0</v>
      </c>
      <c r="W43" s="1">
        <f t="shared" si="4"/>
        <v>0</v>
      </c>
      <c r="X43" s="1">
        <f t="shared" si="5"/>
        <v>0</v>
      </c>
      <c r="Y43" s="1">
        <f t="shared" si="6"/>
        <v>0</v>
      </c>
      <c r="Z43" s="1">
        <f t="shared" si="7"/>
        <v>0</v>
      </c>
      <c r="AA43" s="1">
        <f t="shared" si="8"/>
        <v>0</v>
      </c>
      <c r="AB43" s="1" t="str">
        <f t="shared" si="9"/>
        <v/>
      </c>
    </row>
    <row r="44" spans="3:28" ht="66.75" customHeight="1">
      <c r="C44" s="45" t="s">
        <v>642</v>
      </c>
      <c r="D44" s="223" t="s">
        <v>45</v>
      </c>
      <c r="E44" s="224"/>
      <c r="F44" s="45" t="s">
        <v>684</v>
      </c>
      <c r="G44" s="220" t="s">
        <v>685</v>
      </c>
      <c r="H44" s="221"/>
      <c r="I44" s="221"/>
      <c r="J44" s="221"/>
      <c r="K44" s="222"/>
      <c r="L44" s="154"/>
      <c r="M44" s="62"/>
      <c r="N44" s="62"/>
      <c r="O44" s="63">
        <v>3</v>
      </c>
      <c r="P44" s="63">
        <v>2</v>
      </c>
      <c r="S44" s="1">
        <f t="shared" si="0"/>
        <v>0</v>
      </c>
      <c r="T44" s="1">
        <f t="shared" si="1"/>
        <v>0</v>
      </c>
      <c r="U44" s="1">
        <f t="shared" si="2"/>
        <v>0</v>
      </c>
      <c r="V44" s="1">
        <f t="shared" si="3"/>
        <v>0</v>
      </c>
      <c r="W44" s="1">
        <f t="shared" si="4"/>
        <v>0</v>
      </c>
      <c r="X44" s="1">
        <f t="shared" si="5"/>
        <v>0</v>
      </c>
      <c r="Y44" s="1">
        <f t="shared" si="6"/>
        <v>0</v>
      </c>
      <c r="Z44" s="1">
        <f t="shared" si="7"/>
        <v>0</v>
      </c>
      <c r="AA44" s="1">
        <f t="shared" si="8"/>
        <v>0</v>
      </c>
      <c r="AB44" s="1" t="str">
        <f t="shared" si="9"/>
        <v/>
      </c>
    </row>
    <row r="45" spans="3:28" ht="189" customHeight="1">
      <c r="C45" s="45" t="s">
        <v>642</v>
      </c>
      <c r="D45" s="223" t="s">
        <v>45</v>
      </c>
      <c r="E45" s="224"/>
      <c r="F45" s="45" t="s">
        <v>686</v>
      </c>
      <c r="G45" s="220" t="s">
        <v>93</v>
      </c>
      <c r="H45" s="221"/>
      <c r="I45" s="221"/>
      <c r="J45" s="221"/>
      <c r="K45" s="222"/>
      <c r="L45" s="154"/>
      <c r="M45" s="62"/>
      <c r="N45" s="62"/>
      <c r="O45" s="63">
        <v>3</v>
      </c>
      <c r="P45" s="63">
        <v>2</v>
      </c>
      <c r="S45" s="1">
        <f t="shared" si="0"/>
        <v>0</v>
      </c>
      <c r="T45" s="1">
        <f t="shared" si="1"/>
        <v>0</v>
      </c>
      <c r="U45" s="1">
        <f t="shared" si="2"/>
        <v>0</v>
      </c>
      <c r="V45" s="1">
        <f t="shared" si="3"/>
        <v>0</v>
      </c>
      <c r="W45" s="1">
        <f t="shared" si="4"/>
        <v>0</v>
      </c>
      <c r="X45" s="1">
        <f t="shared" si="5"/>
        <v>0</v>
      </c>
      <c r="Y45" s="1">
        <f t="shared" si="6"/>
        <v>0</v>
      </c>
      <c r="Z45" s="1">
        <f t="shared" si="7"/>
        <v>0</v>
      </c>
      <c r="AA45" s="1">
        <f t="shared" si="8"/>
        <v>0</v>
      </c>
      <c r="AB45" s="1" t="str">
        <f t="shared" si="9"/>
        <v/>
      </c>
    </row>
    <row r="46" spans="3:28" ht="132" customHeight="1">
      <c r="C46" s="45" t="s">
        <v>642</v>
      </c>
      <c r="D46" s="223" t="s">
        <v>45</v>
      </c>
      <c r="E46" s="224"/>
      <c r="F46" s="45" t="s">
        <v>687</v>
      </c>
      <c r="G46" s="220" t="s">
        <v>688</v>
      </c>
      <c r="H46" s="221"/>
      <c r="I46" s="221"/>
      <c r="J46" s="221"/>
      <c r="K46" s="222"/>
      <c r="L46" s="154"/>
      <c r="M46" s="62"/>
      <c r="N46" s="62"/>
      <c r="O46" s="63">
        <v>3</v>
      </c>
      <c r="P46" s="63">
        <v>2</v>
      </c>
      <c r="S46" s="1">
        <f t="shared" si="0"/>
        <v>0</v>
      </c>
      <c r="T46" s="1">
        <f t="shared" si="1"/>
        <v>0</v>
      </c>
      <c r="U46" s="1">
        <f t="shared" si="2"/>
        <v>0</v>
      </c>
      <c r="V46" s="1">
        <f t="shared" si="3"/>
        <v>0</v>
      </c>
      <c r="W46" s="1">
        <f t="shared" si="4"/>
        <v>0</v>
      </c>
      <c r="X46" s="1">
        <f t="shared" si="5"/>
        <v>0</v>
      </c>
      <c r="Y46" s="1">
        <f t="shared" si="6"/>
        <v>0</v>
      </c>
      <c r="Z46" s="1">
        <f t="shared" si="7"/>
        <v>0</v>
      </c>
      <c r="AA46" s="1">
        <f t="shared" si="8"/>
        <v>0</v>
      </c>
      <c r="AB46" s="1" t="str">
        <f t="shared" si="9"/>
        <v/>
      </c>
    </row>
    <row r="47" spans="3:28" ht="170.25" customHeight="1">
      <c r="C47" s="45" t="s">
        <v>642</v>
      </c>
      <c r="D47" s="223" t="s">
        <v>45</v>
      </c>
      <c r="E47" s="224"/>
      <c r="F47" s="45" t="s">
        <v>689</v>
      </c>
      <c r="G47" s="220" t="s">
        <v>690</v>
      </c>
      <c r="H47" s="221"/>
      <c r="I47" s="221"/>
      <c r="J47" s="221"/>
      <c r="K47" s="222"/>
      <c r="L47" s="154"/>
      <c r="M47" s="62"/>
      <c r="N47" s="62"/>
      <c r="O47" s="63">
        <v>3</v>
      </c>
      <c r="P47" s="63">
        <v>2</v>
      </c>
      <c r="S47" s="1">
        <f t="shared" si="0"/>
        <v>0</v>
      </c>
      <c r="T47" s="1">
        <f t="shared" si="1"/>
        <v>0</v>
      </c>
      <c r="U47" s="1">
        <f t="shared" si="2"/>
        <v>0</v>
      </c>
      <c r="V47" s="1">
        <f t="shared" si="3"/>
        <v>0</v>
      </c>
      <c r="W47" s="1">
        <f t="shared" si="4"/>
        <v>0</v>
      </c>
      <c r="X47" s="1">
        <f t="shared" si="5"/>
        <v>0</v>
      </c>
      <c r="Y47" s="1">
        <f t="shared" si="6"/>
        <v>0</v>
      </c>
      <c r="Z47" s="1">
        <f t="shared" si="7"/>
        <v>0</v>
      </c>
      <c r="AA47" s="1">
        <f t="shared" si="8"/>
        <v>0</v>
      </c>
      <c r="AB47" s="1" t="str">
        <f t="shared" si="9"/>
        <v/>
      </c>
    </row>
    <row r="48" spans="3:28" ht="167.25" customHeight="1">
      <c r="C48" s="45" t="s">
        <v>642</v>
      </c>
      <c r="D48" s="223" t="s">
        <v>45</v>
      </c>
      <c r="E48" s="224"/>
      <c r="F48" s="45" t="s">
        <v>691</v>
      </c>
      <c r="G48" s="220" t="s">
        <v>99</v>
      </c>
      <c r="H48" s="221"/>
      <c r="I48" s="221"/>
      <c r="J48" s="221"/>
      <c r="K48" s="222"/>
      <c r="L48" s="154"/>
      <c r="M48" s="62"/>
      <c r="N48" s="62"/>
      <c r="O48" s="63">
        <v>3</v>
      </c>
      <c r="P48" s="63">
        <v>2</v>
      </c>
      <c r="S48" s="1">
        <f t="shared" si="0"/>
        <v>0</v>
      </c>
      <c r="T48" s="1">
        <f t="shared" si="1"/>
        <v>0</v>
      </c>
      <c r="U48" s="1">
        <f t="shared" si="2"/>
        <v>0</v>
      </c>
      <c r="V48" s="1">
        <f t="shared" si="3"/>
        <v>0</v>
      </c>
      <c r="W48" s="1">
        <f t="shared" si="4"/>
        <v>0</v>
      </c>
      <c r="X48" s="1">
        <f t="shared" si="5"/>
        <v>0</v>
      </c>
      <c r="Y48" s="1">
        <f t="shared" si="6"/>
        <v>0</v>
      </c>
      <c r="Z48" s="1">
        <f t="shared" si="7"/>
        <v>0</v>
      </c>
      <c r="AA48" s="1">
        <f t="shared" si="8"/>
        <v>0</v>
      </c>
      <c r="AB48" s="1" t="str">
        <f t="shared" si="9"/>
        <v/>
      </c>
    </row>
    <row r="49" spans="3:28" ht="147.75" customHeight="1">
      <c r="C49" s="45" t="s">
        <v>642</v>
      </c>
      <c r="D49" s="223" t="s">
        <v>45</v>
      </c>
      <c r="E49" s="224"/>
      <c r="F49" s="45" t="s">
        <v>692</v>
      </c>
      <c r="G49" s="220" t="s">
        <v>101</v>
      </c>
      <c r="H49" s="221"/>
      <c r="I49" s="221"/>
      <c r="J49" s="221"/>
      <c r="K49" s="222"/>
      <c r="L49" s="154"/>
      <c r="M49" s="62"/>
      <c r="N49" s="62"/>
      <c r="O49" s="63">
        <v>3</v>
      </c>
      <c r="P49" s="63">
        <v>2</v>
      </c>
      <c r="S49" s="1">
        <f t="shared" si="0"/>
        <v>0</v>
      </c>
      <c r="T49" s="1">
        <f t="shared" si="1"/>
        <v>0</v>
      </c>
      <c r="U49" s="1">
        <f t="shared" si="2"/>
        <v>0</v>
      </c>
      <c r="V49" s="1">
        <f t="shared" si="3"/>
        <v>0</v>
      </c>
      <c r="W49" s="1">
        <f t="shared" si="4"/>
        <v>0</v>
      </c>
      <c r="X49" s="1">
        <f t="shared" si="5"/>
        <v>0</v>
      </c>
      <c r="Y49" s="1">
        <f t="shared" si="6"/>
        <v>0</v>
      </c>
      <c r="Z49" s="1">
        <f t="shared" si="7"/>
        <v>0</v>
      </c>
      <c r="AA49" s="1">
        <f t="shared" si="8"/>
        <v>0</v>
      </c>
      <c r="AB49" s="1" t="str">
        <f t="shared" si="9"/>
        <v/>
      </c>
    </row>
    <row r="50" spans="3:28" ht="62.25" customHeight="1">
      <c r="C50" s="45" t="s">
        <v>642</v>
      </c>
      <c r="D50" s="223" t="s">
        <v>45</v>
      </c>
      <c r="E50" s="224"/>
      <c r="F50" s="45" t="s">
        <v>693</v>
      </c>
      <c r="G50" s="220" t="s">
        <v>442</v>
      </c>
      <c r="H50" s="221"/>
      <c r="I50" s="221"/>
      <c r="J50" s="221"/>
      <c r="K50" s="222"/>
      <c r="L50" s="154"/>
      <c r="M50" s="62"/>
      <c r="N50" s="62"/>
      <c r="O50" s="63">
        <v>3</v>
      </c>
      <c r="P50" s="63">
        <v>2</v>
      </c>
      <c r="S50" s="1">
        <f t="shared" si="0"/>
        <v>0</v>
      </c>
      <c r="T50" s="1">
        <f t="shared" si="1"/>
        <v>0</v>
      </c>
      <c r="U50" s="1">
        <f t="shared" si="2"/>
        <v>0</v>
      </c>
      <c r="V50" s="1">
        <f t="shared" si="3"/>
        <v>0</v>
      </c>
      <c r="W50" s="1">
        <f t="shared" si="4"/>
        <v>0</v>
      </c>
      <c r="X50" s="1">
        <f t="shared" si="5"/>
        <v>0</v>
      </c>
      <c r="Y50" s="1">
        <f t="shared" si="6"/>
        <v>0</v>
      </c>
      <c r="Z50" s="1">
        <f t="shared" si="7"/>
        <v>0</v>
      </c>
      <c r="AA50" s="1">
        <f t="shared" si="8"/>
        <v>0</v>
      </c>
      <c r="AB50" s="1" t="str">
        <f t="shared" si="9"/>
        <v/>
      </c>
    </row>
    <row r="51" spans="3:28" ht="180.75" customHeight="1">
      <c r="C51" s="45" t="s">
        <v>642</v>
      </c>
      <c r="D51" s="223" t="s">
        <v>45</v>
      </c>
      <c r="E51" s="224"/>
      <c r="F51" s="45" t="s">
        <v>694</v>
      </c>
      <c r="G51" s="220" t="s">
        <v>695</v>
      </c>
      <c r="H51" s="221"/>
      <c r="I51" s="221"/>
      <c r="J51" s="221"/>
      <c r="K51" s="222"/>
      <c r="L51" s="154"/>
      <c r="M51" s="62"/>
      <c r="N51" s="62"/>
      <c r="O51" s="63">
        <v>3</v>
      </c>
      <c r="P51" s="63">
        <v>2</v>
      </c>
      <c r="S51" s="1">
        <f t="shared" si="0"/>
        <v>0</v>
      </c>
      <c r="T51" s="1">
        <f t="shared" si="1"/>
        <v>0</v>
      </c>
      <c r="U51" s="1">
        <f t="shared" si="2"/>
        <v>0</v>
      </c>
      <c r="V51" s="1">
        <f t="shared" si="3"/>
        <v>0</v>
      </c>
      <c r="W51" s="1">
        <f t="shared" si="4"/>
        <v>0</v>
      </c>
      <c r="X51" s="1">
        <f t="shared" si="5"/>
        <v>0</v>
      </c>
      <c r="Y51" s="1">
        <f t="shared" si="6"/>
        <v>0</v>
      </c>
      <c r="Z51" s="1">
        <f t="shared" si="7"/>
        <v>0</v>
      </c>
      <c r="AA51" s="1">
        <f t="shared" si="8"/>
        <v>0</v>
      </c>
      <c r="AB51" s="1" t="str">
        <f t="shared" si="9"/>
        <v/>
      </c>
    </row>
    <row r="52" spans="3:28" ht="165.75" customHeight="1">
      <c r="C52" s="45" t="s">
        <v>642</v>
      </c>
      <c r="D52" s="223" t="s">
        <v>45</v>
      </c>
      <c r="E52" s="224"/>
      <c r="F52" s="45" t="s">
        <v>696</v>
      </c>
      <c r="G52" s="220" t="s">
        <v>697</v>
      </c>
      <c r="H52" s="221"/>
      <c r="I52" s="221"/>
      <c r="J52" s="221"/>
      <c r="K52" s="222"/>
      <c r="L52" s="154"/>
      <c r="M52" s="62"/>
      <c r="N52" s="62"/>
      <c r="O52" s="63">
        <v>3</v>
      </c>
      <c r="P52" s="63">
        <v>2</v>
      </c>
      <c r="S52" s="1">
        <f t="shared" si="0"/>
        <v>0</v>
      </c>
      <c r="T52" s="1">
        <f t="shared" si="1"/>
        <v>0</v>
      </c>
      <c r="U52" s="1">
        <f t="shared" si="2"/>
        <v>0</v>
      </c>
      <c r="V52" s="1">
        <f t="shared" si="3"/>
        <v>0</v>
      </c>
      <c r="W52" s="1">
        <f t="shared" si="4"/>
        <v>0</v>
      </c>
      <c r="X52" s="1">
        <f t="shared" si="5"/>
        <v>0</v>
      </c>
      <c r="Y52" s="1">
        <f t="shared" si="6"/>
        <v>0</v>
      </c>
      <c r="Z52" s="1">
        <f t="shared" si="7"/>
        <v>0</v>
      </c>
      <c r="AA52" s="1">
        <f t="shared" si="8"/>
        <v>0</v>
      </c>
      <c r="AB52" s="1" t="str">
        <f t="shared" si="9"/>
        <v/>
      </c>
    </row>
    <row r="53" spans="3:28" ht="50.25" customHeight="1">
      <c r="C53" s="45" t="s">
        <v>642</v>
      </c>
      <c r="D53" s="223" t="s">
        <v>45</v>
      </c>
      <c r="E53" s="224"/>
      <c r="F53" s="45" t="s">
        <v>698</v>
      </c>
      <c r="G53" s="220" t="s">
        <v>699</v>
      </c>
      <c r="H53" s="221"/>
      <c r="I53" s="221"/>
      <c r="J53" s="221"/>
      <c r="K53" s="222"/>
      <c r="L53" s="154"/>
      <c r="M53" s="62"/>
      <c r="N53" s="62"/>
      <c r="O53" s="63">
        <v>3</v>
      </c>
      <c r="P53" s="63">
        <v>2</v>
      </c>
      <c r="S53" s="1">
        <f t="shared" si="0"/>
        <v>0</v>
      </c>
      <c r="T53" s="1">
        <f t="shared" si="1"/>
        <v>0</v>
      </c>
      <c r="U53" s="1">
        <f t="shared" si="2"/>
        <v>0</v>
      </c>
      <c r="V53" s="1">
        <f t="shared" si="3"/>
        <v>0</v>
      </c>
      <c r="W53" s="1">
        <f t="shared" si="4"/>
        <v>0</v>
      </c>
      <c r="X53" s="1">
        <f t="shared" si="5"/>
        <v>0</v>
      </c>
      <c r="Y53" s="1">
        <f t="shared" si="6"/>
        <v>0</v>
      </c>
      <c r="Z53" s="1">
        <f t="shared" si="7"/>
        <v>0</v>
      </c>
      <c r="AA53" s="1">
        <f t="shared" si="8"/>
        <v>0</v>
      </c>
      <c r="AB53" s="1" t="str">
        <f t="shared" si="9"/>
        <v/>
      </c>
    </row>
    <row r="54" spans="3:28" ht="99" customHeight="1">
      <c r="C54" s="45" t="s">
        <v>642</v>
      </c>
      <c r="D54" s="223" t="s">
        <v>700</v>
      </c>
      <c r="E54" s="224"/>
      <c r="F54" s="45" t="s">
        <v>701</v>
      </c>
      <c r="G54" s="220" t="s">
        <v>702</v>
      </c>
      <c r="H54" s="221"/>
      <c r="I54" s="221"/>
      <c r="J54" s="221"/>
      <c r="K54" s="222"/>
      <c r="L54" s="154"/>
      <c r="M54" s="62"/>
      <c r="N54" s="62"/>
      <c r="O54" s="63">
        <v>3</v>
      </c>
      <c r="P54" s="63">
        <v>2</v>
      </c>
      <c r="S54" s="1">
        <f t="shared" si="0"/>
        <v>0</v>
      </c>
      <c r="T54" s="1">
        <f t="shared" si="1"/>
        <v>0</v>
      </c>
      <c r="U54" s="1">
        <f t="shared" si="2"/>
        <v>0</v>
      </c>
      <c r="V54" s="1">
        <f t="shared" si="3"/>
        <v>0</v>
      </c>
      <c r="W54" s="1">
        <f t="shared" si="4"/>
        <v>0</v>
      </c>
      <c r="X54" s="1">
        <f t="shared" si="5"/>
        <v>0</v>
      </c>
      <c r="Y54" s="1">
        <f t="shared" si="6"/>
        <v>0</v>
      </c>
      <c r="Z54" s="1">
        <f t="shared" si="7"/>
        <v>0</v>
      </c>
      <c r="AA54" s="1">
        <f t="shared" si="8"/>
        <v>0</v>
      </c>
      <c r="AB54" s="1" t="str">
        <f t="shared" si="9"/>
        <v/>
      </c>
    </row>
    <row r="55" spans="3:28" ht="105" customHeight="1">
      <c r="C55" s="45" t="s">
        <v>642</v>
      </c>
      <c r="D55" s="223" t="s">
        <v>700</v>
      </c>
      <c r="E55" s="224"/>
      <c r="F55" s="45" t="s">
        <v>703</v>
      </c>
      <c r="G55" s="220" t="s">
        <v>704</v>
      </c>
      <c r="H55" s="221"/>
      <c r="I55" s="221"/>
      <c r="J55" s="221"/>
      <c r="K55" s="222"/>
      <c r="L55" s="154"/>
      <c r="M55" s="62"/>
      <c r="N55" s="62"/>
      <c r="O55" s="63">
        <v>3</v>
      </c>
      <c r="P55" s="63">
        <v>2</v>
      </c>
      <c r="S55" s="1">
        <f t="shared" si="0"/>
        <v>0</v>
      </c>
      <c r="T55" s="1">
        <f t="shared" si="1"/>
        <v>0</v>
      </c>
      <c r="U55" s="1">
        <f t="shared" si="2"/>
        <v>0</v>
      </c>
      <c r="V55" s="1">
        <f t="shared" si="3"/>
        <v>0</v>
      </c>
      <c r="W55" s="1">
        <f t="shared" si="4"/>
        <v>0</v>
      </c>
      <c r="X55" s="1">
        <f t="shared" si="5"/>
        <v>0</v>
      </c>
      <c r="Y55" s="1">
        <f t="shared" si="6"/>
        <v>0</v>
      </c>
      <c r="Z55" s="1">
        <f t="shared" si="7"/>
        <v>0</v>
      </c>
      <c r="AA55" s="1">
        <f t="shared" si="8"/>
        <v>0</v>
      </c>
      <c r="AB55" s="1" t="str">
        <f t="shared" si="9"/>
        <v/>
      </c>
    </row>
    <row r="56" spans="3:28" ht="105" customHeight="1">
      <c r="C56" s="45" t="s">
        <v>642</v>
      </c>
      <c r="D56" s="223" t="s">
        <v>700</v>
      </c>
      <c r="E56" s="224"/>
      <c r="F56" s="45" t="s">
        <v>705</v>
      </c>
      <c r="G56" s="220" t="s">
        <v>706</v>
      </c>
      <c r="H56" s="221"/>
      <c r="I56" s="221"/>
      <c r="J56" s="221"/>
      <c r="K56" s="222"/>
      <c r="L56" s="154"/>
      <c r="M56" s="62"/>
      <c r="N56" s="62"/>
      <c r="O56" s="63">
        <v>3</v>
      </c>
      <c r="P56" s="63">
        <v>2</v>
      </c>
      <c r="S56" s="1">
        <f t="shared" si="0"/>
        <v>0</v>
      </c>
      <c r="T56" s="1">
        <f t="shared" si="1"/>
        <v>0</v>
      </c>
      <c r="U56" s="1">
        <f t="shared" si="2"/>
        <v>0</v>
      </c>
      <c r="V56" s="1">
        <f t="shared" si="3"/>
        <v>0</v>
      </c>
      <c r="W56" s="1">
        <f t="shared" si="4"/>
        <v>0</v>
      </c>
      <c r="X56" s="1">
        <f t="shared" si="5"/>
        <v>0</v>
      </c>
      <c r="Y56" s="1">
        <f t="shared" si="6"/>
        <v>0</v>
      </c>
      <c r="Z56" s="1">
        <f t="shared" si="7"/>
        <v>0</v>
      </c>
      <c r="AA56" s="1">
        <f t="shared" si="8"/>
        <v>0</v>
      </c>
      <c r="AB56" s="1" t="str">
        <f t="shared" si="9"/>
        <v/>
      </c>
    </row>
    <row r="57" spans="3:28" ht="105" customHeight="1">
      <c r="C57" s="45" t="s">
        <v>642</v>
      </c>
      <c r="D57" s="223" t="s">
        <v>707</v>
      </c>
      <c r="E57" s="224"/>
      <c r="F57" s="45" t="s">
        <v>708</v>
      </c>
      <c r="G57" s="220" t="s">
        <v>709</v>
      </c>
      <c r="H57" s="221"/>
      <c r="I57" s="221"/>
      <c r="J57" s="221"/>
      <c r="K57" s="222"/>
      <c r="L57" s="154"/>
      <c r="M57" s="62"/>
      <c r="N57" s="62"/>
      <c r="O57" s="63">
        <v>3</v>
      </c>
      <c r="P57" s="63">
        <v>2</v>
      </c>
      <c r="S57" s="1">
        <f t="shared" si="0"/>
        <v>0</v>
      </c>
      <c r="T57" s="1">
        <f t="shared" si="1"/>
        <v>0</v>
      </c>
      <c r="U57" s="1">
        <f t="shared" si="2"/>
        <v>0</v>
      </c>
      <c r="V57" s="1">
        <f t="shared" si="3"/>
        <v>0</v>
      </c>
      <c r="W57" s="1">
        <f t="shared" si="4"/>
        <v>0</v>
      </c>
      <c r="X57" s="1">
        <f t="shared" si="5"/>
        <v>0</v>
      </c>
      <c r="Y57" s="1">
        <f t="shared" si="6"/>
        <v>0</v>
      </c>
      <c r="Z57" s="1">
        <f t="shared" si="7"/>
        <v>0</v>
      </c>
      <c r="AA57" s="1">
        <f t="shared" si="8"/>
        <v>0</v>
      </c>
      <c r="AB57" s="1" t="str">
        <f t="shared" si="9"/>
        <v/>
      </c>
    </row>
    <row r="58" spans="3:28" ht="99" customHeight="1">
      <c r="C58" s="45" t="s">
        <v>642</v>
      </c>
      <c r="D58" s="223" t="s">
        <v>707</v>
      </c>
      <c r="E58" s="224"/>
      <c r="F58" s="45" t="s">
        <v>710</v>
      </c>
      <c r="G58" s="220" t="s">
        <v>706</v>
      </c>
      <c r="H58" s="221"/>
      <c r="I58" s="221"/>
      <c r="J58" s="221"/>
      <c r="K58" s="222"/>
      <c r="L58" s="154"/>
      <c r="M58" s="62"/>
      <c r="N58" s="62"/>
      <c r="O58" s="63">
        <v>3</v>
      </c>
      <c r="P58" s="63">
        <v>2</v>
      </c>
      <c r="S58" s="1">
        <f t="shared" si="0"/>
        <v>0</v>
      </c>
      <c r="T58" s="1">
        <f t="shared" si="1"/>
        <v>0</v>
      </c>
      <c r="U58" s="1">
        <f t="shared" si="2"/>
        <v>0</v>
      </c>
      <c r="V58" s="1">
        <f t="shared" si="3"/>
        <v>0</v>
      </c>
      <c r="W58" s="1">
        <f t="shared" si="4"/>
        <v>0</v>
      </c>
      <c r="X58" s="1">
        <f t="shared" si="5"/>
        <v>0</v>
      </c>
      <c r="Y58" s="1">
        <f t="shared" si="6"/>
        <v>0</v>
      </c>
      <c r="Z58" s="1">
        <f t="shared" si="7"/>
        <v>0</v>
      </c>
      <c r="AA58" s="1">
        <f t="shared" si="8"/>
        <v>0</v>
      </c>
      <c r="AB58" s="1" t="str">
        <f t="shared" si="9"/>
        <v/>
      </c>
    </row>
    <row r="59" spans="3:28" ht="86.25" customHeight="1">
      <c r="C59" s="45" t="s">
        <v>642</v>
      </c>
      <c r="D59" s="223" t="s">
        <v>707</v>
      </c>
      <c r="E59" s="224"/>
      <c r="F59" s="45" t="s">
        <v>711</v>
      </c>
      <c r="G59" s="220" t="s">
        <v>704</v>
      </c>
      <c r="H59" s="221"/>
      <c r="I59" s="221"/>
      <c r="J59" s="221"/>
      <c r="K59" s="222"/>
      <c r="L59" s="154"/>
      <c r="M59" s="62"/>
      <c r="N59" s="62"/>
      <c r="O59" s="63">
        <v>3</v>
      </c>
      <c r="P59" s="63">
        <v>2</v>
      </c>
      <c r="S59" s="1">
        <f t="shared" si="0"/>
        <v>0</v>
      </c>
      <c r="T59" s="1">
        <f t="shared" si="1"/>
        <v>0</v>
      </c>
      <c r="U59" s="1">
        <f t="shared" si="2"/>
        <v>0</v>
      </c>
      <c r="V59" s="1">
        <f t="shared" si="3"/>
        <v>0</v>
      </c>
      <c r="W59" s="1">
        <f t="shared" si="4"/>
        <v>0</v>
      </c>
      <c r="X59" s="1">
        <f t="shared" si="5"/>
        <v>0</v>
      </c>
      <c r="Y59" s="1">
        <f t="shared" si="6"/>
        <v>0</v>
      </c>
      <c r="Z59" s="1">
        <f t="shared" si="7"/>
        <v>0</v>
      </c>
      <c r="AA59" s="1">
        <f t="shared" si="8"/>
        <v>0</v>
      </c>
      <c r="AB59" s="1" t="str">
        <f t="shared" si="9"/>
        <v/>
      </c>
    </row>
    <row r="60" spans="3:28" ht="129" customHeight="1">
      <c r="C60" s="45" t="s">
        <v>642</v>
      </c>
      <c r="D60" s="223" t="s">
        <v>707</v>
      </c>
      <c r="E60" s="224"/>
      <c r="F60" s="45" t="s">
        <v>712</v>
      </c>
      <c r="G60" s="220" t="s">
        <v>713</v>
      </c>
      <c r="H60" s="221"/>
      <c r="I60" s="221"/>
      <c r="J60" s="221"/>
      <c r="K60" s="222"/>
      <c r="L60" s="154"/>
      <c r="M60" s="62"/>
      <c r="N60" s="62"/>
      <c r="O60" s="63">
        <v>3</v>
      </c>
      <c r="P60" s="63">
        <v>2</v>
      </c>
      <c r="S60" s="1">
        <f t="shared" si="0"/>
        <v>0</v>
      </c>
      <c r="T60" s="1">
        <f t="shared" si="1"/>
        <v>0</v>
      </c>
      <c r="U60" s="1">
        <f t="shared" si="2"/>
        <v>0</v>
      </c>
      <c r="V60" s="1">
        <f t="shared" si="3"/>
        <v>0</v>
      </c>
      <c r="W60" s="1">
        <f t="shared" si="4"/>
        <v>0</v>
      </c>
      <c r="X60" s="1">
        <f t="shared" si="5"/>
        <v>0</v>
      </c>
      <c r="Y60" s="1">
        <f t="shared" si="6"/>
        <v>0</v>
      </c>
      <c r="Z60" s="1">
        <f t="shared" si="7"/>
        <v>0</v>
      </c>
      <c r="AA60" s="1">
        <f t="shared" si="8"/>
        <v>0</v>
      </c>
      <c r="AB60" s="1" t="str">
        <f t="shared" si="9"/>
        <v/>
      </c>
    </row>
    <row r="61" spans="3:28" ht="123" customHeight="1">
      <c r="C61" s="45" t="s">
        <v>642</v>
      </c>
      <c r="D61" s="223" t="s">
        <v>714</v>
      </c>
      <c r="E61" s="224"/>
      <c r="F61" s="45" t="s">
        <v>715</v>
      </c>
      <c r="G61" s="220" t="s">
        <v>706</v>
      </c>
      <c r="H61" s="221"/>
      <c r="I61" s="221"/>
      <c r="J61" s="221"/>
      <c r="K61" s="222"/>
      <c r="L61" s="154"/>
      <c r="M61" s="62"/>
      <c r="N61" s="62"/>
      <c r="O61" s="63">
        <v>3</v>
      </c>
      <c r="P61" s="63">
        <v>2</v>
      </c>
      <c r="S61" s="1">
        <f t="shared" si="0"/>
        <v>0</v>
      </c>
      <c r="T61" s="1">
        <f t="shared" si="1"/>
        <v>0</v>
      </c>
      <c r="U61" s="1">
        <f t="shared" si="2"/>
        <v>0</v>
      </c>
      <c r="V61" s="1">
        <f t="shared" si="3"/>
        <v>0</v>
      </c>
      <c r="W61" s="1">
        <f t="shared" si="4"/>
        <v>0</v>
      </c>
      <c r="X61" s="1">
        <f t="shared" si="5"/>
        <v>0</v>
      </c>
      <c r="Y61" s="1">
        <f t="shared" si="6"/>
        <v>0</v>
      </c>
      <c r="Z61" s="1">
        <f t="shared" si="7"/>
        <v>0</v>
      </c>
      <c r="AA61" s="1">
        <f t="shared" si="8"/>
        <v>0</v>
      </c>
      <c r="AB61" s="1" t="str">
        <f t="shared" si="9"/>
        <v/>
      </c>
    </row>
    <row r="62" spans="3:28" ht="126" customHeight="1">
      <c r="C62" s="45" t="s">
        <v>642</v>
      </c>
      <c r="D62" s="223" t="s">
        <v>714</v>
      </c>
      <c r="E62" s="224"/>
      <c r="F62" s="45" t="s">
        <v>716</v>
      </c>
      <c r="G62" s="220" t="s">
        <v>704</v>
      </c>
      <c r="H62" s="221"/>
      <c r="I62" s="221"/>
      <c r="J62" s="221"/>
      <c r="K62" s="222"/>
      <c r="L62" s="154"/>
      <c r="M62" s="62"/>
      <c r="N62" s="62"/>
      <c r="O62" s="63">
        <v>3</v>
      </c>
      <c r="P62" s="63">
        <v>2</v>
      </c>
      <c r="S62" s="1">
        <f t="shared" si="0"/>
        <v>0</v>
      </c>
      <c r="T62" s="1">
        <f t="shared" si="1"/>
        <v>0</v>
      </c>
      <c r="U62" s="1">
        <f t="shared" si="2"/>
        <v>0</v>
      </c>
      <c r="V62" s="1">
        <f t="shared" si="3"/>
        <v>0</v>
      </c>
      <c r="W62" s="1">
        <f t="shared" si="4"/>
        <v>0</v>
      </c>
      <c r="X62" s="1">
        <f t="shared" si="5"/>
        <v>0</v>
      </c>
      <c r="Y62" s="1">
        <f t="shared" si="6"/>
        <v>0</v>
      </c>
      <c r="Z62" s="1">
        <f t="shared" si="7"/>
        <v>0</v>
      </c>
      <c r="AA62" s="1">
        <f t="shared" si="8"/>
        <v>0</v>
      </c>
      <c r="AB62" s="1" t="str">
        <f t="shared" si="9"/>
        <v/>
      </c>
    </row>
    <row r="63" spans="3:28" ht="130.5" customHeight="1">
      <c r="C63" s="45" t="s">
        <v>642</v>
      </c>
      <c r="D63" s="223" t="s">
        <v>714</v>
      </c>
      <c r="E63" s="224"/>
      <c r="F63" s="45" t="s">
        <v>717</v>
      </c>
      <c r="G63" s="220" t="s">
        <v>718</v>
      </c>
      <c r="H63" s="221"/>
      <c r="I63" s="221"/>
      <c r="J63" s="221"/>
      <c r="K63" s="222"/>
      <c r="L63" s="154"/>
      <c r="M63" s="62"/>
      <c r="N63" s="62"/>
      <c r="O63" s="63">
        <v>3</v>
      </c>
      <c r="P63" s="63">
        <v>2</v>
      </c>
      <c r="S63" s="1">
        <f t="shared" si="0"/>
        <v>0</v>
      </c>
      <c r="T63" s="1">
        <f t="shared" si="1"/>
        <v>0</v>
      </c>
      <c r="U63" s="1">
        <f t="shared" si="2"/>
        <v>0</v>
      </c>
      <c r="V63" s="1">
        <f t="shared" si="3"/>
        <v>0</v>
      </c>
      <c r="W63" s="1">
        <f t="shared" si="4"/>
        <v>0</v>
      </c>
      <c r="X63" s="1">
        <f t="shared" si="5"/>
        <v>0</v>
      </c>
      <c r="Y63" s="1">
        <f t="shared" si="6"/>
        <v>0</v>
      </c>
      <c r="Z63" s="1">
        <f t="shared" si="7"/>
        <v>0</v>
      </c>
      <c r="AA63" s="1">
        <f t="shared" si="8"/>
        <v>0</v>
      </c>
      <c r="AB63" s="1" t="str">
        <f t="shared" si="9"/>
        <v/>
      </c>
    </row>
    <row r="64" spans="3:28" ht="130.5" customHeight="1">
      <c r="C64" s="45" t="s">
        <v>642</v>
      </c>
      <c r="D64" s="223" t="s">
        <v>719</v>
      </c>
      <c r="E64" s="224"/>
      <c r="F64" s="45" t="s">
        <v>720</v>
      </c>
      <c r="G64" s="220" t="s">
        <v>721</v>
      </c>
      <c r="H64" s="221"/>
      <c r="I64" s="221"/>
      <c r="J64" s="221"/>
      <c r="K64" s="222"/>
      <c r="L64" s="154"/>
      <c r="M64" s="62"/>
      <c r="N64" s="62"/>
      <c r="O64" s="63">
        <v>3</v>
      </c>
      <c r="P64" s="63">
        <v>2</v>
      </c>
      <c r="S64" s="1">
        <f t="shared" si="0"/>
        <v>0</v>
      </c>
      <c r="T64" s="1">
        <f t="shared" si="1"/>
        <v>0</v>
      </c>
      <c r="U64" s="1">
        <f t="shared" si="2"/>
        <v>0</v>
      </c>
      <c r="V64" s="1">
        <f t="shared" si="3"/>
        <v>0</v>
      </c>
      <c r="W64" s="1">
        <f t="shared" si="4"/>
        <v>0</v>
      </c>
      <c r="X64" s="1">
        <f t="shared" si="5"/>
        <v>0</v>
      </c>
      <c r="Y64" s="1">
        <f t="shared" si="6"/>
        <v>0</v>
      </c>
      <c r="Z64" s="1">
        <f t="shared" si="7"/>
        <v>0</v>
      </c>
      <c r="AA64" s="1">
        <f t="shared" si="8"/>
        <v>0</v>
      </c>
      <c r="AB64" s="1" t="str">
        <f t="shared" si="9"/>
        <v/>
      </c>
    </row>
    <row r="65" spans="2:28" ht="130.5" customHeight="1">
      <c r="C65" s="45" t="s">
        <v>642</v>
      </c>
      <c r="D65" s="223" t="s">
        <v>719</v>
      </c>
      <c r="E65" s="224"/>
      <c r="F65" s="45" t="s">
        <v>722</v>
      </c>
      <c r="G65" s="220" t="s">
        <v>723</v>
      </c>
      <c r="H65" s="221"/>
      <c r="I65" s="221"/>
      <c r="J65" s="221"/>
      <c r="K65" s="222"/>
      <c r="L65" s="154"/>
      <c r="M65" s="62"/>
      <c r="N65" s="62"/>
      <c r="O65" s="63">
        <v>3</v>
      </c>
      <c r="P65" s="63">
        <v>2</v>
      </c>
      <c r="S65" s="1">
        <f t="shared" si="0"/>
        <v>0</v>
      </c>
      <c r="T65" s="1">
        <f t="shared" si="1"/>
        <v>0</v>
      </c>
      <c r="U65" s="1">
        <f t="shared" si="2"/>
        <v>0</v>
      </c>
      <c r="V65" s="1">
        <f t="shared" si="3"/>
        <v>0</v>
      </c>
      <c r="W65" s="1">
        <f t="shared" si="4"/>
        <v>0</v>
      </c>
      <c r="X65" s="1">
        <f t="shared" si="5"/>
        <v>0</v>
      </c>
      <c r="Y65" s="1">
        <f t="shared" si="6"/>
        <v>0</v>
      </c>
      <c r="Z65" s="1">
        <f t="shared" si="7"/>
        <v>0</v>
      </c>
      <c r="AA65" s="1">
        <f t="shared" si="8"/>
        <v>0</v>
      </c>
      <c r="AB65" s="1" t="str">
        <f t="shared" si="9"/>
        <v/>
      </c>
    </row>
    <row r="66" spans="2:28" ht="118.5" customHeight="1">
      <c r="C66" s="45" t="s">
        <v>642</v>
      </c>
      <c r="D66" s="223" t="s">
        <v>719</v>
      </c>
      <c r="E66" s="224"/>
      <c r="F66" s="45" t="s">
        <v>724</v>
      </c>
      <c r="G66" s="220" t="s">
        <v>725</v>
      </c>
      <c r="H66" s="221"/>
      <c r="I66" s="221"/>
      <c r="J66" s="221"/>
      <c r="K66" s="222"/>
      <c r="L66" s="154"/>
      <c r="M66" s="62"/>
      <c r="N66" s="62"/>
      <c r="O66" s="63">
        <v>3</v>
      </c>
      <c r="P66" s="63">
        <v>2</v>
      </c>
      <c r="S66" s="1">
        <f t="shared" si="0"/>
        <v>0</v>
      </c>
      <c r="T66" s="1">
        <f t="shared" si="1"/>
        <v>0</v>
      </c>
      <c r="U66" s="1">
        <f t="shared" si="2"/>
        <v>0</v>
      </c>
      <c r="V66" s="1">
        <f t="shared" si="3"/>
        <v>0</v>
      </c>
      <c r="W66" s="1">
        <f t="shared" si="4"/>
        <v>0</v>
      </c>
      <c r="X66" s="1">
        <f t="shared" si="5"/>
        <v>0</v>
      </c>
      <c r="Y66" s="1">
        <f t="shared" si="6"/>
        <v>0</v>
      </c>
      <c r="Z66" s="1">
        <f t="shared" si="7"/>
        <v>0</v>
      </c>
      <c r="AA66" s="1">
        <f t="shared" si="8"/>
        <v>0</v>
      </c>
      <c r="AB66" s="1" t="str">
        <f t="shared" si="9"/>
        <v/>
      </c>
    </row>
    <row r="67" spans="2:28" ht="118.5" customHeight="1">
      <c r="C67" s="45" t="s">
        <v>642</v>
      </c>
      <c r="D67" s="223" t="s">
        <v>726</v>
      </c>
      <c r="E67" s="224"/>
      <c r="F67" s="45" t="s">
        <v>727</v>
      </c>
      <c r="G67" s="220" t="s">
        <v>728</v>
      </c>
      <c r="H67" s="221"/>
      <c r="I67" s="221"/>
      <c r="J67" s="221"/>
      <c r="K67" s="222"/>
      <c r="L67" s="154"/>
      <c r="M67" s="62"/>
      <c r="N67" s="62"/>
      <c r="O67" s="63">
        <v>3</v>
      </c>
      <c r="P67" s="63">
        <v>2</v>
      </c>
      <c r="S67" s="1">
        <f t="shared" si="0"/>
        <v>0</v>
      </c>
      <c r="T67" s="1">
        <f t="shared" si="1"/>
        <v>0</v>
      </c>
      <c r="U67" s="1">
        <f t="shared" si="2"/>
        <v>0</v>
      </c>
      <c r="V67" s="1">
        <f t="shared" si="3"/>
        <v>0</v>
      </c>
      <c r="W67" s="1">
        <f t="shared" si="4"/>
        <v>0</v>
      </c>
      <c r="X67" s="1">
        <f t="shared" si="5"/>
        <v>0</v>
      </c>
      <c r="Y67" s="1">
        <f t="shared" si="6"/>
        <v>0</v>
      </c>
      <c r="Z67" s="1">
        <f t="shared" si="7"/>
        <v>0</v>
      </c>
      <c r="AA67" s="1">
        <f t="shared" si="8"/>
        <v>0</v>
      </c>
      <c r="AB67" s="1" t="str">
        <f t="shared" si="9"/>
        <v/>
      </c>
    </row>
    <row r="68" spans="2:28" ht="111.75" customHeight="1">
      <c r="C68" s="45" t="s">
        <v>642</v>
      </c>
      <c r="D68" s="223" t="s">
        <v>726</v>
      </c>
      <c r="E68" s="224"/>
      <c r="F68" s="45" t="s">
        <v>729</v>
      </c>
      <c r="G68" s="220" t="s">
        <v>730</v>
      </c>
      <c r="H68" s="221"/>
      <c r="I68" s="221"/>
      <c r="J68" s="221"/>
      <c r="K68" s="222"/>
      <c r="L68" s="154"/>
      <c r="M68" s="62"/>
      <c r="N68" s="62"/>
      <c r="O68" s="63">
        <v>3</v>
      </c>
      <c r="P68" s="63">
        <v>2</v>
      </c>
      <c r="S68" s="1">
        <f t="shared" si="0"/>
        <v>0</v>
      </c>
      <c r="T68" s="1">
        <f t="shared" si="1"/>
        <v>0</v>
      </c>
      <c r="U68" s="1">
        <f t="shared" si="2"/>
        <v>0</v>
      </c>
      <c r="V68" s="1">
        <f t="shared" si="3"/>
        <v>0</v>
      </c>
      <c r="W68" s="1">
        <f t="shared" si="4"/>
        <v>0</v>
      </c>
      <c r="X68" s="1">
        <f t="shared" si="5"/>
        <v>0</v>
      </c>
      <c r="Y68" s="1">
        <f t="shared" si="6"/>
        <v>0</v>
      </c>
      <c r="Z68" s="1">
        <f t="shared" si="7"/>
        <v>0</v>
      </c>
      <c r="AA68" s="1">
        <f t="shared" si="8"/>
        <v>0</v>
      </c>
      <c r="AB68" s="1" t="str">
        <f t="shared" si="9"/>
        <v/>
      </c>
    </row>
    <row r="69" spans="2:28" ht="110.25" customHeight="1">
      <c r="C69" s="45" t="s">
        <v>642</v>
      </c>
      <c r="D69" s="223" t="s">
        <v>726</v>
      </c>
      <c r="E69" s="224"/>
      <c r="F69" s="45" t="s">
        <v>731</v>
      </c>
      <c r="G69" s="220" t="s">
        <v>732</v>
      </c>
      <c r="H69" s="221"/>
      <c r="I69" s="221"/>
      <c r="J69" s="221"/>
      <c r="K69" s="222"/>
      <c r="L69" s="154"/>
      <c r="M69" s="62"/>
      <c r="N69" s="62"/>
      <c r="O69" s="63">
        <v>3</v>
      </c>
      <c r="P69" s="63">
        <v>2</v>
      </c>
      <c r="S69" s="1">
        <f t="shared" si="0"/>
        <v>0</v>
      </c>
      <c r="T69" s="1">
        <f t="shared" si="1"/>
        <v>0</v>
      </c>
      <c r="U69" s="1">
        <f t="shared" si="2"/>
        <v>0</v>
      </c>
      <c r="V69" s="1">
        <f t="shared" si="3"/>
        <v>0</v>
      </c>
      <c r="W69" s="1">
        <f t="shared" si="4"/>
        <v>0</v>
      </c>
      <c r="X69" s="1">
        <f t="shared" si="5"/>
        <v>0</v>
      </c>
      <c r="Y69" s="1">
        <f t="shared" si="6"/>
        <v>0</v>
      </c>
      <c r="Z69" s="1">
        <f t="shared" si="7"/>
        <v>0</v>
      </c>
      <c r="AA69" s="1">
        <f t="shared" si="8"/>
        <v>0</v>
      </c>
      <c r="AB69" s="1" t="str">
        <f t="shared" si="9"/>
        <v/>
      </c>
    </row>
    <row r="70" spans="2:28" ht="110.25" customHeight="1">
      <c r="C70" s="45" t="s">
        <v>642</v>
      </c>
      <c r="D70" s="223" t="s">
        <v>726</v>
      </c>
      <c r="E70" s="224"/>
      <c r="F70" s="45" t="s">
        <v>733</v>
      </c>
      <c r="G70" s="220" t="s">
        <v>734</v>
      </c>
      <c r="H70" s="221"/>
      <c r="I70" s="221"/>
      <c r="J70" s="221"/>
      <c r="K70" s="222"/>
      <c r="L70" s="154"/>
      <c r="M70" s="62"/>
      <c r="N70" s="62"/>
      <c r="O70" s="63">
        <v>3</v>
      </c>
      <c r="P70" s="63">
        <v>2</v>
      </c>
      <c r="S70" s="1">
        <f t="shared" si="0"/>
        <v>0</v>
      </c>
      <c r="T70" s="1">
        <f t="shared" si="1"/>
        <v>0</v>
      </c>
      <c r="U70" s="1">
        <f t="shared" si="2"/>
        <v>0</v>
      </c>
      <c r="V70" s="1">
        <f t="shared" si="3"/>
        <v>0</v>
      </c>
      <c r="W70" s="1">
        <f t="shared" si="4"/>
        <v>0</v>
      </c>
      <c r="X70" s="1">
        <f t="shared" si="5"/>
        <v>0</v>
      </c>
      <c r="Y70" s="1">
        <f t="shared" si="6"/>
        <v>0</v>
      </c>
      <c r="Z70" s="1">
        <f t="shared" si="7"/>
        <v>0</v>
      </c>
      <c r="AA70" s="1">
        <f t="shared" si="8"/>
        <v>0</v>
      </c>
      <c r="AB70" s="1" t="str">
        <f t="shared" si="9"/>
        <v/>
      </c>
    </row>
    <row r="71" spans="2:28" ht="103.5" customHeight="1">
      <c r="C71" s="45" t="s">
        <v>642</v>
      </c>
      <c r="D71" s="223" t="s">
        <v>726</v>
      </c>
      <c r="E71" s="224"/>
      <c r="F71" s="45" t="s">
        <v>735</v>
      </c>
      <c r="G71" s="220" t="s">
        <v>736</v>
      </c>
      <c r="H71" s="221"/>
      <c r="I71" s="221"/>
      <c r="J71" s="221"/>
      <c r="K71" s="222"/>
      <c r="L71" s="154"/>
      <c r="M71" s="62"/>
      <c r="N71" s="62"/>
      <c r="O71" s="63">
        <v>3</v>
      </c>
      <c r="P71" s="63">
        <v>2</v>
      </c>
      <c r="S71" s="1">
        <f t="shared" si="0"/>
        <v>0</v>
      </c>
      <c r="T71" s="1">
        <f t="shared" si="1"/>
        <v>0</v>
      </c>
      <c r="U71" s="1">
        <f t="shared" si="2"/>
        <v>0</v>
      </c>
      <c r="V71" s="1">
        <f t="shared" si="3"/>
        <v>0</v>
      </c>
      <c r="W71" s="1">
        <f t="shared" si="4"/>
        <v>0</v>
      </c>
      <c r="X71" s="1">
        <f t="shared" si="5"/>
        <v>0</v>
      </c>
      <c r="Y71" s="1">
        <f t="shared" si="6"/>
        <v>0</v>
      </c>
      <c r="Z71" s="1">
        <f t="shared" si="7"/>
        <v>0</v>
      </c>
      <c r="AA71" s="1">
        <f t="shared" si="8"/>
        <v>0</v>
      </c>
      <c r="AB71" s="1" t="str">
        <f t="shared" si="9"/>
        <v/>
      </c>
    </row>
    <row r="72" spans="2:28" ht="141" customHeight="1">
      <c r="C72" s="45" t="s">
        <v>642</v>
      </c>
      <c r="D72" s="223" t="s">
        <v>737</v>
      </c>
      <c r="E72" s="224"/>
      <c r="F72" s="45" t="s">
        <v>738</v>
      </c>
      <c r="G72" s="220" t="s">
        <v>739</v>
      </c>
      <c r="H72" s="221"/>
      <c r="I72" s="221"/>
      <c r="J72" s="221"/>
      <c r="K72" s="222"/>
      <c r="L72" s="154"/>
      <c r="M72" s="62"/>
      <c r="N72" s="62"/>
      <c r="O72" s="63">
        <v>2</v>
      </c>
      <c r="P72" s="63">
        <v>2</v>
      </c>
      <c r="S72" s="1">
        <f t="shared" si="0"/>
        <v>0</v>
      </c>
      <c r="T72" s="1">
        <f t="shared" si="1"/>
        <v>0</v>
      </c>
      <c r="U72" s="1">
        <f t="shared" si="2"/>
        <v>0</v>
      </c>
      <c r="V72" s="1">
        <f t="shared" si="3"/>
        <v>0</v>
      </c>
      <c r="W72" s="1">
        <f t="shared" si="4"/>
        <v>0</v>
      </c>
      <c r="X72" s="1">
        <f t="shared" si="5"/>
        <v>0</v>
      </c>
      <c r="Y72" s="1">
        <f t="shared" si="6"/>
        <v>0</v>
      </c>
      <c r="Z72" s="1">
        <f t="shared" si="7"/>
        <v>0</v>
      </c>
      <c r="AA72" s="1">
        <f t="shared" si="8"/>
        <v>0</v>
      </c>
      <c r="AB72" s="1" t="str">
        <f t="shared" ref="AB72:AB73" si="10">IF(OR(M72="X",N72="X"),_xlfn.CONCAT(F72,";"),"")</f>
        <v/>
      </c>
    </row>
    <row r="73" spans="2:28" ht="189" customHeight="1">
      <c r="C73" s="45" t="s">
        <v>642</v>
      </c>
      <c r="D73" s="223" t="s">
        <v>737</v>
      </c>
      <c r="E73" s="224"/>
      <c r="F73" s="45" t="s">
        <v>740</v>
      </c>
      <c r="G73" s="220" t="s">
        <v>741</v>
      </c>
      <c r="H73" s="221"/>
      <c r="I73" s="221"/>
      <c r="J73" s="221"/>
      <c r="K73" s="222"/>
      <c r="L73" s="154"/>
      <c r="M73" s="62"/>
      <c r="N73" s="62"/>
      <c r="O73" s="63">
        <v>2</v>
      </c>
      <c r="P73" s="63">
        <v>2</v>
      </c>
      <c r="S73" s="1">
        <f t="shared" si="0"/>
        <v>0</v>
      </c>
      <c r="T73" s="1">
        <f t="shared" si="1"/>
        <v>0</v>
      </c>
      <c r="U73" s="1">
        <f t="shared" si="2"/>
        <v>0</v>
      </c>
      <c r="V73" s="1">
        <f t="shared" si="3"/>
        <v>0</v>
      </c>
      <c r="W73" s="1">
        <f t="shared" si="4"/>
        <v>0</v>
      </c>
      <c r="X73" s="1">
        <f t="shared" si="5"/>
        <v>0</v>
      </c>
      <c r="Y73" s="1">
        <f t="shared" si="6"/>
        <v>0</v>
      </c>
      <c r="Z73" s="1">
        <f t="shared" si="7"/>
        <v>0</v>
      </c>
      <c r="AA73" s="1">
        <f t="shared" si="8"/>
        <v>0</v>
      </c>
      <c r="AB73" s="1" t="str">
        <f t="shared" si="10"/>
        <v/>
      </c>
    </row>
    <row r="74" spans="2:28" ht="207" customHeight="1">
      <c r="C74" s="131" t="s">
        <v>178</v>
      </c>
      <c r="D74" s="286" t="s">
        <v>179</v>
      </c>
      <c r="E74" s="286"/>
      <c r="F74" s="131" t="s">
        <v>180</v>
      </c>
      <c r="G74" s="282" t="s">
        <v>181</v>
      </c>
      <c r="H74" s="283"/>
      <c r="I74" s="283"/>
      <c r="J74" s="283"/>
      <c r="K74" s="284"/>
      <c r="L74" s="62"/>
      <c r="M74" s="62"/>
      <c r="N74" s="62"/>
      <c r="O74" s="63">
        <v>1</v>
      </c>
      <c r="P74" s="63">
        <v>2</v>
      </c>
      <c r="S74" s="1">
        <f t="shared" si="0"/>
        <v>0</v>
      </c>
      <c r="T74" s="1">
        <f t="shared" si="1"/>
        <v>0</v>
      </c>
      <c r="U74" s="1">
        <f t="shared" si="2"/>
        <v>0</v>
      </c>
      <c r="V74" s="1">
        <f t="shared" si="3"/>
        <v>0</v>
      </c>
      <c r="W74" s="1">
        <f t="shared" si="4"/>
        <v>0</v>
      </c>
      <c r="X74" s="1">
        <f t="shared" si="5"/>
        <v>0</v>
      </c>
      <c r="Y74" s="1">
        <f t="shared" si="6"/>
        <v>0</v>
      </c>
      <c r="Z74" s="1">
        <f t="shared" si="7"/>
        <v>0</v>
      </c>
      <c r="AA74" s="1">
        <f t="shared" si="8"/>
        <v>0</v>
      </c>
      <c r="AB74" s="1" t="str">
        <f t="shared" si="9"/>
        <v/>
      </c>
    </row>
    <row r="75" spans="2:28" ht="201" customHeight="1">
      <c r="C75" s="131" t="s">
        <v>178</v>
      </c>
      <c r="D75" s="286" t="s">
        <v>179</v>
      </c>
      <c r="E75" s="286"/>
      <c r="F75" s="131" t="s">
        <v>182</v>
      </c>
      <c r="G75" s="282" t="s">
        <v>183</v>
      </c>
      <c r="H75" s="283"/>
      <c r="I75" s="283"/>
      <c r="J75" s="283"/>
      <c r="K75" s="284"/>
      <c r="L75" s="62"/>
      <c r="M75" s="62"/>
      <c r="N75" s="62"/>
      <c r="O75" s="63">
        <v>2</v>
      </c>
      <c r="P75" s="63">
        <v>3</v>
      </c>
      <c r="S75" s="1">
        <f t="shared" si="0"/>
        <v>0</v>
      </c>
      <c r="T75" s="1">
        <f t="shared" si="1"/>
        <v>0</v>
      </c>
      <c r="U75" s="1">
        <f t="shared" si="2"/>
        <v>0</v>
      </c>
      <c r="V75" s="1">
        <f t="shared" si="3"/>
        <v>0</v>
      </c>
      <c r="W75" s="1">
        <f t="shared" si="4"/>
        <v>0</v>
      </c>
      <c r="X75" s="1">
        <f t="shared" si="5"/>
        <v>0</v>
      </c>
      <c r="Y75" s="1">
        <f t="shared" si="6"/>
        <v>0</v>
      </c>
      <c r="Z75" s="1">
        <f t="shared" si="7"/>
        <v>0</v>
      </c>
      <c r="AA75" s="1">
        <f t="shared" si="8"/>
        <v>0</v>
      </c>
      <c r="AB75" s="1" t="str">
        <f t="shared" ref="AB75" si="11">IF(OR(M75="X",N75="X"),_xlfn.CONCAT(F75,";"),"")</f>
        <v/>
      </c>
    </row>
    <row r="76" spans="2:28" ht="102.75" customHeight="1">
      <c r="C76" s="45" t="s">
        <v>184</v>
      </c>
      <c r="D76" s="223" t="s">
        <v>185</v>
      </c>
      <c r="E76" s="224"/>
      <c r="F76" s="45" t="s">
        <v>186</v>
      </c>
      <c r="G76" s="220" t="s">
        <v>187</v>
      </c>
      <c r="H76" s="221"/>
      <c r="I76" s="221"/>
      <c r="J76" s="221"/>
      <c r="K76" s="221"/>
      <c r="L76" s="62"/>
      <c r="M76" s="62"/>
      <c r="N76" s="62"/>
      <c r="O76" s="63">
        <v>2</v>
      </c>
      <c r="P76" s="63">
        <v>2</v>
      </c>
      <c r="S76" s="1">
        <f t="shared" si="0"/>
        <v>0</v>
      </c>
      <c r="T76" s="1">
        <f t="shared" si="1"/>
        <v>0</v>
      </c>
      <c r="U76" s="1">
        <f t="shared" si="2"/>
        <v>0</v>
      </c>
      <c r="V76" s="1">
        <f t="shared" si="3"/>
        <v>0</v>
      </c>
      <c r="W76" s="1">
        <f t="shared" si="4"/>
        <v>0</v>
      </c>
      <c r="X76" s="1">
        <f t="shared" si="5"/>
        <v>0</v>
      </c>
      <c r="Y76" s="1">
        <f t="shared" si="6"/>
        <v>0</v>
      </c>
      <c r="Z76" s="1">
        <f t="shared" si="7"/>
        <v>0</v>
      </c>
      <c r="AA76" s="1">
        <f t="shared" si="8"/>
        <v>0</v>
      </c>
      <c r="AB76" s="1" t="str">
        <f t="shared" si="9"/>
        <v/>
      </c>
    </row>
    <row r="77" spans="2:28" ht="117" customHeight="1">
      <c r="C77" s="45" t="s">
        <v>188</v>
      </c>
      <c r="D77" s="270" t="s">
        <v>189</v>
      </c>
      <c r="E77" s="270"/>
      <c r="F77" s="45" t="s">
        <v>190</v>
      </c>
      <c r="G77" s="220" t="s">
        <v>191</v>
      </c>
      <c r="H77" s="221"/>
      <c r="I77" s="221"/>
      <c r="J77" s="221"/>
      <c r="K77" s="222"/>
      <c r="L77" s="62"/>
      <c r="M77" s="62"/>
      <c r="N77" s="62"/>
      <c r="O77" s="63">
        <v>2</v>
      </c>
      <c r="P77" s="63">
        <v>2</v>
      </c>
      <c r="S77" s="1">
        <f t="shared" si="0"/>
        <v>0</v>
      </c>
      <c r="T77" s="1">
        <f t="shared" si="1"/>
        <v>0</v>
      </c>
      <c r="U77" s="1">
        <f t="shared" si="2"/>
        <v>0</v>
      </c>
      <c r="V77" s="1">
        <f t="shared" si="3"/>
        <v>0</v>
      </c>
      <c r="W77" s="1">
        <f t="shared" si="4"/>
        <v>0</v>
      </c>
      <c r="X77" s="1">
        <f t="shared" si="5"/>
        <v>0</v>
      </c>
      <c r="Y77" s="1">
        <f t="shared" si="6"/>
        <v>0</v>
      </c>
      <c r="Z77" s="1">
        <f t="shared" si="7"/>
        <v>0</v>
      </c>
      <c r="AA77" s="1">
        <f t="shared" si="8"/>
        <v>0</v>
      </c>
      <c r="AB77" s="1" t="str">
        <f t="shared" si="9"/>
        <v/>
      </c>
    </row>
    <row r="78" spans="2:28" ht="129.75" customHeight="1">
      <c r="B78" s="51"/>
      <c r="C78" s="32" t="s">
        <v>192</v>
      </c>
      <c r="D78" s="270" t="s">
        <v>193</v>
      </c>
      <c r="E78" s="270"/>
      <c r="F78" s="32" t="s">
        <v>194</v>
      </c>
      <c r="G78" s="271" t="s">
        <v>195</v>
      </c>
      <c r="H78" s="271"/>
      <c r="I78" s="271"/>
      <c r="J78" s="271"/>
      <c r="K78" s="271"/>
      <c r="L78" s="62"/>
      <c r="M78" s="62"/>
      <c r="N78" s="62"/>
      <c r="O78" s="63">
        <v>2</v>
      </c>
      <c r="P78" s="64">
        <v>2</v>
      </c>
      <c r="Q78" s="3"/>
      <c r="S78" s="34">
        <f t="shared" si="0"/>
        <v>0</v>
      </c>
      <c r="T78" s="34">
        <f t="shared" si="1"/>
        <v>0</v>
      </c>
      <c r="U78" s="34">
        <f t="shared" si="2"/>
        <v>0</v>
      </c>
      <c r="V78" s="34">
        <f t="shared" si="3"/>
        <v>0</v>
      </c>
      <c r="W78" s="34">
        <f t="shared" si="4"/>
        <v>0</v>
      </c>
      <c r="X78" s="34">
        <f t="shared" si="5"/>
        <v>0</v>
      </c>
      <c r="Y78" s="34">
        <f t="shared" si="6"/>
        <v>0</v>
      </c>
      <c r="Z78" s="34">
        <f t="shared" si="7"/>
        <v>0</v>
      </c>
      <c r="AA78" s="34">
        <f t="shared" si="8"/>
        <v>0</v>
      </c>
      <c r="AB78" s="1" t="str">
        <f t="shared" si="9"/>
        <v/>
      </c>
    </row>
    <row r="79" spans="2:28" ht="243" customHeight="1">
      <c r="C79" s="43" t="s">
        <v>196</v>
      </c>
      <c r="D79" s="338" t="s">
        <v>197</v>
      </c>
      <c r="E79" s="339"/>
      <c r="F79" s="45" t="s">
        <v>198</v>
      </c>
      <c r="G79" s="282" t="s">
        <v>199</v>
      </c>
      <c r="H79" s="283"/>
      <c r="I79" s="283"/>
      <c r="J79" s="283"/>
      <c r="K79" s="284"/>
      <c r="L79" s="62"/>
      <c r="M79" s="62"/>
      <c r="N79" s="62"/>
      <c r="O79" s="64">
        <v>3</v>
      </c>
      <c r="P79" s="64">
        <v>1</v>
      </c>
      <c r="S79" s="1">
        <f>IF(AND(OR($M79="x",$N79="x"),$O79=1,$P79=3),1,0)</f>
        <v>0</v>
      </c>
      <c r="T79" s="1">
        <f>IF(AND(OR($M79="x",$N79="x"),$O79=2,$P79=3),1,0)</f>
        <v>0</v>
      </c>
      <c r="U79" s="1">
        <f>IF(AND(OR($M79="x",$N79="x"),$O79=3,$P79=3),1,0)</f>
        <v>0</v>
      </c>
      <c r="V79" s="1">
        <f>IF(AND(OR($M79="x",$N79="x"),$O79=1,$P79=2),1,0)</f>
        <v>0</v>
      </c>
      <c r="W79" s="1">
        <f>IF(AND(OR($M79="x",$N79="x"),$O79=2,$P79=2),1,0)</f>
        <v>0</v>
      </c>
      <c r="X79" s="1">
        <f>IF(AND(OR($M79="x",$N79="x"),$O79=3,$P79=2),1,0)</f>
        <v>0</v>
      </c>
      <c r="Y79" s="1">
        <f>IF(AND(OR($M79="x",$N79="x"),$O79=1,$P79=1),1,0)</f>
        <v>0</v>
      </c>
      <c r="Z79" s="1">
        <f>IF(AND(OR($M79="x",$N79="x"),$O79=2,$P79=1),1,0)</f>
        <v>0</v>
      </c>
      <c r="AA79" s="1">
        <f>IF(AND(OR($M79="x",$N79="x"),$O79=3,$P79=1),1,0)</f>
        <v>0</v>
      </c>
      <c r="AB79" s="1" t="str">
        <f t="shared" si="9"/>
        <v/>
      </c>
    </row>
    <row r="80" spans="2:28" ht="169.5" customHeight="1">
      <c r="B80" s="3"/>
      <c r="C80" s="43" t="s">
        <v>742</v>
      </c>
      <c r="D80" s="270" t="s">
        <v>743</v>
      </c>
      <c r="E80" s="270"/>
      <c r="F80" s="45" t="s">
        <v>744</v>
      </c>
      <c r="G80" s="220" t="s">
        <v>745</v>
      </c>
      <c r="H80" s="221"/>
      <c r="I80" s="221"/>
      <c r="J80" s="221"/>
      <c r="K80" s="222"/>
      <c r="L80" s="62"/>
      <c r="M80" s="62"/>
      <c r="N80" s="62"/>
      <c r="O80" s="63">
        <v>1</v>
      </c>
      <c r="P80" s="63">
        <v>3</v>
      </c>
      <c r="Q80" s="3"/>
      <c r="S80" s="1">
        <f t="shared" si="0"/>
        <v>0</v>
      </c>
      <c r="T80" s="1">
        <f t="shared" si="1"/>
        <v>0</v>
      </c>
      <c r="U80" s="1">
        <f t="shared" si="2"/>
        <v>0</v>
      </c>
      <c r="V80" s="1">
        <f t="shared" si="3"/>
        <v>0</v>
      </c>
      <c r="W80" s="1">
        <f t="shared" si="4"/>
        <v>0</v>
      </c>
      <c r="X80" s="1">
        <f t="shared" si="5"/>
        <v>0</v>
      </c>
      <c r="Y80" s="1">
        <f t="shared" si="6"/>
        <v>0</v>
      </c>
      <c r="Z80" s="1">
        <f t="shared" si="7"/>
        <v>0</v>
      </c>
      <c r="AA80" s="1">
        <f t="shared" si="8"/>
        <v>0</v>
      </c>
      <c r="AB80" s="1" t="str">
        <f t="shared" si="9"/>
        <v/>
      </c>
    </row>
    <row r="81" spans="2:28" ht="153.75" customHeight="1">
      <c r="C81" s="43" t="s">
        <v>742</v>
      </c>
      <c r="D81" s="270" t="s">
        <v>743</v>
      </c>
      <c r="E81" s="270"/>
      <c r="F81" s="45" t="s">
        <v>746</v>
      </c>
      <c r="G81" s="220" t="s">
        <v>747</v>
      </c>
      <c r="H81" s="221"/>
      <c r="I81" s="221"/>
      <c r="J81" s="221"/>
      <c r="K81" s="222"/>
      <c r="L81" s="62"/>
      <c r="M81" s="62"/>
      <c r="N81" s="62"/>
      <c r="O81" s="63">
        <v>1</v>
      </c>
      <c r="P81" s="63">
        <v>3</v>
      </c>
      <c r="S81" s="1">
        <f t="shared" si="0"/>
        <v>0</v>
      </c>
      <c r="T81" s="1">
        <f t="shared" si="1"/>
        <v>0</v>
      </c>
      <c r="U81" s="1">
        <f t="shared" si="2"/>
        <v>0</v>
      </c>
      <c r="V81" s="1">
        <f t="shared" si="3"/>
        <v>0</v>
      </c>
      <c r="W81" s="1">
        <f t="shared" si="4"/>
        <v>0</v>
      </c>
      <c r="X81" s="1">
        <f t="shared" si="5"/>
        <v>0</v>
      </c>
      <c r="Y81" s="1">
        <f t="shared" si="6"/>
        <v>0</v>
      </c>
      <c r="Z81" s="1">
        <f t="shared" si="7"/>
        <v>0</v>
      </c>
      <c r="AA81" s="1">
        <f t="shared" si="8"/>
        <v>0</v>
      </c>
      <c r="AB81" s="1" t="str">
        <f t="shared" si="9"/>
        <v/>
      </c>
    </row>
    <row r="82" spans="2:28" ht="158.25" customHeight="1">
      <c r="B82" s="2"/>
      <c r="C82" s="43" t="s">
        <v>742</v>
      </c>
      <c r="D82" s="270" t="s">
        <v>743</v>
      </c>
      <c r="E82" s="270"/>
      <c r="F82" s="45" t="s">
        <v>748</v>
      </c>
      <c r="G82" s="220" t="s">
        <v>749</v>
      </c>
      <c r="H82" s="221"/>
      <c r="I82" s="221"/>
      <c r="J82" s="221"/>
      <c r="K82" s="222"/>
      <c r="L82" s="62"/>
      <c r="M82" s="62"/>
      <c r="N82" s="62"/>
      <c r="O82" s="63">
        <v>1</v>
      </c>
      <c r="P82" s="63">
        <v>2</v>
      </c>
      <c r="Q82" s="2"/>
      <c r="S82" s="1">
        <f t="shared" si="0"/>
        <v>0</v>
      </c>
      <c r="T82" s="1">
        <f t="shared" si="1"/>
        <v>0</v>
      </c>
      <c r="U82" s="1">
        <f t="shared" si="2"/>
        <v>0</v>
      </c>
      <c r="V82" s="1">
        <f t="shared" si="3"/>
        <v>0</v>
      </c>
      <c r="W82" s="1">
        <f t="shared" si="4"/>
        <v>0</v>
      </c>
      <c r="X82" s="1">
        <f t="shared" si="5"/>
        <v>0</v>
      </c>
      <c r="Y82" s="1">
        <f t="shared" si="6"/>
        <v>0</v>
      </c>
      <c r="Z82" s="1">
        <f t="shared" si="7"/>
        <v>0</v>
      </c>
      <c r="AA82" s="1">
        <f t="shared" si="8"/>
        <v>0</v>
      </c>
      <c r="AB82" s="1" t="str">
        <f t="shared" si="9"/>
        <v/>
      </c>
    </row>
    <row r="83" spans="2:28" ht="143.25" customHeight="1">
      <c r="B83" s="12"/>
      <c r="C83" s="43" t="s">
        <v>742</v>
      </c>
      <c r="D83" s="270" t="s">
        <v>743</v>
      </c>
      <c r="E83" s="270"/>
      <c r="F83" s="45" t="s">
        <v>750</v>
      </c>
      <c r="G83" s="220" t="s">
        <v>751</v>
      </c>
      <c r="H83" s="221"/>
      <c r="I83" s="221"/>
      <c r="J83" s="221"/>
      <c r="K83" s="221"/>
      <c r="L83" s="62"/>
      <c r="M83" s="62"/>
      <c r="N83" s="62"/>
      <c r="O83" s="63">
        <v>3</v>
      </c>
      <c r="P83" s="66">
        <v>1</v>
      </c>
      <c r="Q83" s="12"/>
      <c r="S83" s="1">
        <f t="shared" si="0"/>
        <v>0</v>
      </c>
      <c r="T83" s="1">
        <f t="shared" si="1"/>
        <v>0</v>
      </c>
      <c r="U83" s="1">
        <f t="shared" si="2"/>
        <v>0</v>
      </c>
      <c r="V83" s="1">
        <f t="shared" si="3"/>
        <v>0</v>
      </c>
      <c r="W83" s="1">
        <f t="shared" si="4"/>
        <v>0</v>
      </c>
      <c r="X83" s="1">
        <f t="shared" si="5"/>
        <v>0</v>
      </c>
      <c r="Y83" s="1">
        <f t="shared" si="6"/>
        <v>0</v>
      </c>
      <c r="Z83" s="1">
        <f t="shared" si="7"/>
        <v>0</v>
      </c>
      <c r="AA83" s="1">
        <f t="shared" si="8"/>
        <v>0</v>
      </c>
      <c r="AB83" s="1" t="str">
        <f t="shared" si="9"/>
        <v/>
      </c>
    </row>
    <row r="84" spans="2:28" ht="84" customHeight="1">
      <c r="B84" s="15"/>
      <c r="C84" s="43" t="s">
        <v>742</v>
      </c>
      <c r="D84" s="270" t="s">
        <v>743</v>
      </c>
      <c r="E84" s="270"/>
      <c r="F84" s="45" t="s">
        <v>752</v>
      </c>
      <c r="G84" s="220" t="s">
        <v>753</v>
      </c>
      <c r="H84" s="221"/>
      <c r="I84" s="221"/>
      <c r="J84" s="221"/>
      <c r="K84" s="222"/>
      <c r="L84" s="62"/>
      <c r="M84" s="62"/>
      <c r="N84" s="62"/>
      <c r="O84" s="63">
        <v>2</v>
      </c>
      <c r="P84" s="63">
        <v>3</v>
      </c>
      <c r="Q84" s="15"/>
      <c r="S84" s="1">
        <f t="shared" si="0"/>
        <v>0</v>
      </c>
      <c r="T84" s="1">
        <f t="shared" si="1"/>
        <v>0</v>
      </c>
      <c r="U84" s="1">
        <f t="shared" si="2"/>
        <v>0</v>
      </c>
      <c r="V84" s="1">
        <f t="shared" si="3"/>
        <v>0</v>
      </c>
      <c r="W84" s="1">
        <f t="shared" si="4"/>
        <v>0</v>
      </c>
      <c r="X84" s="1">
        <f t="shared" si="5"/>
        <v>0</v>
      </c>
      <c r="Y84" s="1">
        <f t="shared" si="6"/>
        <v>0</v>
      </c>
      <c r="Z84" s="1">
        <f t="shared" si="7"/>
        <v>0</v>
      </c>
      <c r="AA84" s="1">
        <f t="shared" si="8"/>
        <v>0</v>
      </c>
      <c r="AB84" s="1" t="str">
        <f t="shared" si="9"/>
        <v/>
      </c>
    </row>
    <row r="85" spans="2:28" ht="247.5" customHeight="1">
      <c r="C85" s="43" t="s">
        <v>742</v>
      </c>
      <c r="D85" s="270" t="s">
        <v>743</v>
      </c>
      <c r="E85" s="270"/>
      <c r="F85" s="45" t="s">
        <v>754</v>
      </c>
      <c r="G85" s="220" t="s">
        <v>755</v>
      </c>
      <c r="H85" s="221"/>
      <c r="I85" s="221"/>
      <c r="J85" s="221"/>
      <c r="K85" s="222"/>
      <c r="L85" s="62"/>
      <c r="M85" s="62"/>
      <c r="N85" s="62"/>
      <c r="O85" s="63">
        <v>2</v>
      </c>
      <c r="P85" s="63">
        <v>2</v>
      </c>
      <c r="S85" s="1">
        <f t="shared" si="0"/>
        <v>0</v>
      </c>
      <c r="T85" s="1">
        <f t="shared" si="1"/>
        <v>0</v>
      </c>
      <c r="U85" s="1">
        <f t="shared" si="2"/>
        <v>0</v>
      </c>
      <c r="V85" s="1">
        <f t="shared" si="3"/>
        <v>0</v>
      </c>
      <c r="W85" s="1">
        <f t="shared" si="4"/>
        <v>0</v>
      </c>
      <c r="X85" s="1">
        <f t="shared" si="5"/>
        <v>0</v>
      </c>
      <c r="Y85" s="1">
        <f t="shared" si="6"/>
        <v>0</v>
      </c>
      <c r="Z85" s="1">
        <f t="shared" si="7"/>
        <v>0</v>
      </c>
      <c r="AA85" s="1">
        <f t="shared" si="8"/>
        <v>0</v>
      </c>
      <c r="AB85" s="1" t="str">
        <f t="shared" si="9"/>
        <v/>
      </c>
    </row>
    <row r="86" spans="2:28" ht="213.75" customHeight="1">
      <c r="B86" s="15"/>
      <c r="C86" s="43" t="s">
        <v>742</v>
      </c>
      <c r="D86" s="270" t="s">
        <v>743</v>
      </c>
      <c r="E86" s="270"/>
      <c r="F86" s="45" t="s">
        <v>756</v>
      </c>
      <c r="G86" s="220" t="s">
        <v>757</v>
      </c>
      <c r="H86" s="221"/>
      <c r="I86" s="221"/>
      <c r="J86" s="221"/>
      <c r="K86" s="222"/>
      <c r="L86" s="62"/>
      <c r="M86" s="62"/>
      <c r="N86" s="62"/>
      <c r="O86" s="63">
        <v>2</v>
      </c>
      <c r="P86" s="63">
        <v>2</v>
      </c>
      <c r="Q86" s="15"/>
      <c r="S86" s="1">
        <f t="shared" si="0"/>
        <v>0</v>
      </c>
      <c r="T86" s="1">
        <f t="shared" si="1"/>
        <v>0</v>
      </c>
      <c r="U86" s="1">
        <f t="shared" si="2"/>
        <v>0</v>
      </c>
      <c r="V86" s="1">
        <f t="shared" si="3"/>
        <v>0</v>
      </c>
      <c r="W86" s="1">
        <f t="shared" si="4"/>
        <v>0</v>
      </c>
      <c r="X86" s="1">
        <f t="shared" si="5"/>
        <v>0</v>
      </c>
      <c r="Y86" s="1">
        <f t="shared" si="6"/>
        <v>0</v>
      </c>
      <c r="Z86" s="1">
        <f t="shared" si="7"/>
        <v>0</v>
      </c>
      <c r="AA86" s="1">
        <f t="shared" si="8"/>
        <v>0</v>
      </c>
      <c r="AB86" s="1" t="str">
        <f t="shared" si="9"/>
        <v/>
      </c>
    </row>
    <row r="87" spans="2:28" ht="176.25" customHeight="1">
      <c r="C87" s="43" t="s">
        <v>758</v>
      </c>
      <c r="D87" s="223" t="s">
        <v>759</v>
      </c>
      <c r="E87" s="224"/>
      <c r="F87" s="45" t="s">
        <v>760</v>
      </c>
      <c r="G87" s="220" t="s">
        <v>761</v>
      </c>
      <c r="H87" s="221"/>
      <c r="I87" s="221"/>
      <c r="J87" s="221"/>
      <c r="K87" s="222"/>
      <c r="L87" s="62"/>
      <c r="M87" s="62"/>
      <c r="N87" s="62"/>
      <c r="O87" s="63">
        <v>3</v>
      </c>
      <c r="P87" s="63">
        <v>3</v>
      </c>
      <c r="S87" s="1">
        <f t="shared" si="0"/>
        <v>0</v>
      </c>
      <c r="T87" s="1">
        <f t="shared" si="1"/>
        <v>0</v>
      </c>
      <c r="U87" s="1">
        <f t="shared" si="2"/>
        <v>0</v>
      </c>
      <c r="V87" s="1">
        <f t="shared" si="3"/>
        <v>0</v>
      </c>
      <c r="W87" s="1">
        <f t="shared" si="4"/>
        <v>0</v>
      </c>
      <c r="X87" s="1">
        <f t="shared" si="5"/>
        <v>0</v>
      </c>
      <c r="Y87" s="1">
        <f t="shared" si="6"/>
        <v>0</v>
      </c>
      <c r="Z87" s="1">
        <f t="shared" si="7"/>
        <v>0</v>
      </c>
      <c r="AA87" s="1">
        <f t="shared" si="8"/>
        <v>0</v>
      </c>
      <c r="AB87" s="1" t="str">
        <f t="shared" ref="AB87:AB96" si="12">IF(OR(M87="X",N87="X"),_xlfn.CONCAT(F87,";"),"")</f>
        <v/>
      </c>
    </row>
    <row r="88" spans="2:28" ht="91.5" customHeight="1">
      <c r="C88" s="43" t="s">
        <v>758</v>
      </c>
      <c r="D88" s="223" t="s">
        <v>759</v>
      </c>
      <c r="E88" s="224"/>
      <c r="F88" s="45" t="s">
        <v>762</v>
      </c>
      <c r="G88" s="220" t="s">
        <v>763</v>
      </c>
      <c r="H88" s="221"/>
      <c r="I88" s="221"/>
      <c r="J88" s="221"/>
      <c r="K88" s="221"/>
      <c r="L88" s="62"/>
      <c r="M88" s="62"/>
      <c r="N88" s="62"/>
      <c r="O88" s="63">
        <v>2</v>
      </c>
      <c r="P88" s="63">
        <v>2</v>
      </c>
      <c r="S88" s="1">
        <f t="shared" si="0"/>
        <v>0</v>
      </c>
      <c r="T88" s="1">
        <f t="shared" si="1"/>
        <v>0</v>
      </c>
      <c r="U88" s="1">
        <f t="shared" si="2"/>
        <v>0</v>
      </c>
      <c r="V88" s="1">
        <f t="shared" si="3"/>
        <v>0</v>
      </c>
      <c r="W88" s="1">
        <f t="shared" si="4"/>
        <v>0</v>
      </c>
      <c r="X88" s="1">
        <f t="shared" si="5"/>
        <v>0</v>
      </c>
      <c r="Y88" s="1">
        <f t="shared" si="6"/>
        <v>0</v>
      </c>
      <c r="Z88" s="1">
        <f t="shared" si="7"/>
        <v>0</v>
      </c>
      <c r="AA88" s="1">
        <f t="shared" si="8"/>
        <v>0</v>
      </c>
      <c r="AB88" s="1" t="str">
        <f t="shared" si="12"/>
        <v/>
      </c>
    </row>
    <row r="89" spans="2:28" ht="123.75" customHeight="1">
      <c r="C89" s="43" t="s">
        <v>758</v>
      </c>
      <c r="D89" s="223" t="s">
        <v>759</v>
      </c>
      <c r="E89" s="224"/>
      <c r="F89" s="45" t="s">
        <v>764</v>
      </c>
      <c r="G89" s="282" t="s">
        <v>765</v>
      </c>
      <c r="H89" s="283"/>
      <c r="I89" s="283"/>
      <c r="J89" s="283"/>
      <c r="K89" s="284"/>
      <c r="L89" s="62"/>
      <c r="M89" s="62"/>
      <c r="N89" s="62"/>
      <c r="O89" s="63">
        <v>3</v>
      </c>
      <c r="P89" s="66">
        <v>2</v>
      </c>
      <c r="S89" s="1">
        <f t="shared" si="0"/>
        <v>0</v>
      </c>
      <c r="T89" s="1">
        <f t="shared" si="1"/>
        <v>0</v>
      </c>
      <c r="U89" s="1">
        <f t="shared" si="2"/>
        <v>0</v>
      </c>
      <c r="V89" s="1">
        <f t="shared" si="3"/>
        <v>0</v>
      </c>
      <c r="W89" s="1">
        <f t="shared" si="4"/>
        <v>0</v>
      </c>
      <c r="X89" s="1">
        <f t="shared" si="5"/>
        <v>0</v>
      </c>
      <c r="Y89" s="1">
        <f t="shared" si="6"/>
        <v>0</v>
      </c>
      <c r="Z89" s="1">
        <f t="shared" si="7"/>
        <v>0</v>
      </c>
      <c r="AA89" s="1">
        <f t="shared" si="8"/>
        <v>0</v>
      </c>
      <c r="AB89" s="1" t="str">
        <f t="shared" si="12"/>
        <v/>
      </c>
    </row>
    <row r="90" spans="2:28" ht="81.75" customHeight="1">
      <c r="C90" s="43" t="s">
        <v>758</v>
      </c>
      <c r="D90" s="223" t="s">
        <v>759</v>
      </c>
      <c r="E90" s="224"/>
      <c r="F90" s="45" t="s">
        <v>766</v>
      </c>
      <c r="G90" s="220" t="s">
        <v>767</v>
      </c>
      <c r="H90" s="221"/>
      <c r="I90" s="221"/>
      <c r="J90" s="221"/>
      <c r="K90" s="222"/>
      <c r="L90" s="62"/>
      <c r="M90" s="62"/>
      <c r="N90" s="62"/>
      <c r="O90" s="63">
        <v>2</v>
      </c>
      <c r="P90" s="63">
        <v>2</v>
      </c>
      <c r="S90" s="1">
        <f t="shared" si="0"/>
        <v>0</v>
      </c>
      <c r="T90" s="1">
        <f t="shared" si="1"/>
        <v>0</v>
      </c>
      <c r="U90" s="1">
        <f t="shared" si="2"/>
        <v>0</v>
      </c>
      <c r="V90" s="1">
        <f t="shared" si="3"/>
        <v>0</v>
      </c>
      <c r="W90" s="1">
        <f t="shared" si="4"/>
        <v>0</v>
      </c>
      <c r="X90" s="1">
        <f t="shared" si="5"/>
        <v>0</v>
      </c>
      <c r="Y90" s="1">
        <f t="shared" si="6"/>
        <v>0</v>
      </c>
      <c r="Z90" s="1">
        <f t="shared" si="7"/>
        <v>0</v>
      </c>
      <c r="AA90" s="1">
        <f t="shared" si="8"/>
        <v>0</v>
      </c>
      <c r="AB90" s="1" t="str">
        <f t="shared" si="12"/>
        <v/>
      </c>
    </row>
    <row r="91" spans="2:28" ht="310.5" customHeight="1">
      <c r="B91" s="12"/>
      <c r="C91" s="43" t="s">
        <v>768</v>
      </c>
      <c r="D91" s="223" t="s">
        <v>769</v>
      </c>
      <c r="E91" s="224"/>
      <c r="F91" s="45" t="s">
        <v>770</v>
      </c>
      <c r="G91" s="220" t="s">
        <v>771</v>
      </c>
      <c r="H91" s="221"/>
      <c r="I91" s="221"/>
      <c r="J91" s="221"/>
      <c r="K91" s="222"/>
      <c r="L91" s="62"/>
      <c r="M91" s="62"/>
      <c r="N91" s="62"/>
      <c r="O91" s="63">
        <v>3</v>
      </c>
      <c r="P91" s="63">
        <v>2</v>
      </c>
      <c r="Q91" s="12"/>
      <c r="S91" s="1">
        <f t="shared" si="0"/>
        <v>0</v>
      </c>
      <c r="T91" s="1">
        <f t="shared" si="1"/>
        <v>0</v>
      </c>
      <c r="U91" s="1">
        <f t="shared" si="2"/>
        <v>0</v>
      </c>
      <c r="V91" s="1">
        <f t="shared" si="3"/>
        <v>0</v>
      </c>
      <c r="W91" s="1">
        <f t="shared" si="4"/>
        <v>0</v>
      </c>
      <c r="X91" s="1">
        <f t="shared" si="5"/>
        <v>0</v>
      </c>
      <c r="Y91" s="1">
        <f t="shared" si="6"/>
        <v>0</v>
      </c>
      <c r="Z91" s="1">
        <f t="shared" si="7"/>
        <v>0</v>
      </c>
      <c r="AA91" s="1">
        <f t="shared" si="8"/>
        <v>0</v>
      </c>
      <c r="AB91" s="1" t="str">
        <f t="shared" si="12"/>
        <v/>
      </c>
    </row>
    <row r="92" spans="2:28" ht="124.5" customHeight="1">
      <c r="B92" s="15"/>
      <c r="C92" s="43" t="s">
        <v>772</v>
      </c>
      <c r="D92" s="223" t="s">
        <v>773</v>
      </c>
      <c r="E92" s="224"/>
      <c r="F92" s="45" t="s">
        <v>774</v>
      </c>
      <c r="G92" s="220" t="s">
        <v>775</v>
      </c>
      <c r="H92" s="221"/>
      <c r="I92" s="221"/>
      <c r="J92" s="221"/>
      <c r="K92" s="222"/>
      <c r="L92" s="62"/>
      <c r="M92" s="62"/>
      <c r="N92" s="62"/>
      <c r="O92" s="63">
        <v>2</v>
      </c>
      <c r="P92" s="63">
        <v>2</v>
      </c>
      <c r="Q92" s="15"/>
      <c r="S92" s="1">
        <f t="shared" si="0"/>
        <v>0</v>
      </c>
      <c r="T92" s="1">
        <f t="shared" si="1"/>
        <v>0</v>
      </c>
      <c r="U92" s="1">
        <f t="shared" si="2"/>
        <v>0</v>
      </c>
      <c r="V92" s="1">
        <f t="shared" si="3"/>
        <v>0</v>
      </c>
      <c r="W92" s="1">
        <f t="shared" si="4"/>
        <v>0</v>
      </c>
      <c r="X92" s="1">
        <f t="shared" si="5"/>
        <v>0</v>
      </c>
      <c r="Y92" s="1">
        <f t="shared" si="6"/>
        <v>0</v>
      </c>
      <c r="Z92" s="1">
        <f t="shared" si="7"/>
        <v>0</v>
      </c>
      <c r="AA92" s="1">
        <f t="shared" si="8"/>
        <v>0</v>
      </c>
      <c r="AB92" s="1" t="str">
        <f t="shared" si="12"/>
        <v/>
      </c>
    </row>
    <row r="93" spans="2:28" ht="111" customHeight="1">
      <c r="B93" s="12"/>
      <c r="C93" s="43" t="s">
        <v>776</v>
      </c>
      <c r="D93" s="223" t="s">
        <v>777</v>
      </c>
      <c r="E93" s="224"/>
      <c r="F93" s="45" t="s">
        <v>778</v>
      </c>
      <c r="G93" s="220" t="s">
        <v>779</v>
      </c>
      <c r="H93" s="221"/>
      <c r="I93" s="221"/>
      <c r="J93" s="221"/>
      <c r="K93" s="222"/>
      <c r="L93" s="62"/>
      <c r="M93" s="62"/>
      <c r="N93" s="62"/>
      <c r="O93" s="63">
        <v>3</v>
      </c>
      <c r="P93" s="63">
        <v>2</v>
      </c>
      <c r="Q93" s="12"/>
      <c r="S93" s="1">
        <f t="shared" si="0"/>
        <v>0</v>
      </c>
      <c r="T93" s="1">
        <f t="shared" si="1"/>
        <v>0</v>
      </c>
      <c r="U93" s="1">
        <f t="shared" si="2"/>
        <v>0</v>
      </c>
      <c r="V93" s="1">
        <f t="shared" si="3"/>
        <v>0</v>
      </c>
      <c r="W93" s="1">
        <f t="shared" si="4"/>
        <v>0</v>
      </c>
      <c r="X93" s="1">
        <f t="shared" si="5"/>
        <v>0</v>
      </c>
      <c r="Y93" s="1">
        <f t="shared" si="6"/>
        <v>0</v>
      </c>
      <c r="Z93" s="1">
        <f t="shared" si="7"/>
        <v>0</v>
      </c>
      <c r="AA93" s="1">
        <f t="shared" si="8"/>
        <v>0</v>
      </c>
      <c r="AB93" s="1" t="str">
        <f t="shared" si="12"/>
        <v/>
      </c>
    </row>
    <row r="94" spans="2:28" ht="168.75" customHeight="1">
      <c r="B94" s="15"/>
      <c r="C94" s="43" t="s">
        <v>776</v>
      </c>
      <c r="D94" s="223" t="s">
        <v>777</v>
      </c>
      <c r="E94" s="224"/>
      <c r="F94" s="45" t="s">
        <v>780</v>
      </c>
      <c r="G94" s="220" t="s">
        <v>781</v>
      </c>
      <c r="H94" s="221"/>
      <c r="I94" s="221"/>
      <c r="J94" s="221"/>
      <c r="K94" s="222"/>
      <c r="L94" s="62"/>
      <c r="M94" s="62"/>
      <c r="N94" s="62"/>
      <c r="O94" s="63">
        <v>2</v>
      </c>
      <c r="P94" s="63">
        <v>2</v>
      </c>
      <c r="Q94" s="15"/>
      <c r="S94" s="1">
        <f t="shared" si="0"/>
        <v>0</v>
      </c>
      <c r="T94" s="1">
        <f t="shared" si="1"/>
        <v>0</v>
      </c>
      <c r="U94" s="1">
        <f t="shared" si="2"/>
        <v>0</v>
      </c>
      <c r="V94" s="1">
        <f t="shared" si="3"/>
        <v>0</v>
      </c>
      <c r="W94" s="1">
        <f t="shared" si="4"/>
        <v>0</v>
      </c>
      <c r="X94" s="1">
        <f t="shared" si="5"/>
        <v>0</v>
      </c>
      <c r="Y94" s="1">
        <f t="shared" si="6"/>
        <v>0</v>
      </c>
      <c r="Z94" s="1">
        <f t="shared" si="7"/>
        <v>0</v>
      </c>
      <c r="AA94" s="1">
        <f t="shared" si="8"/>
        <v>0</v>
      </c>
      <c r="AB94" s="1" t="str">
        <f t="shared" si="12"/>
        <v/>
      </c>
    </row>
    <row r="95" spans="2:28" ht="128.25" customHeight="1">
      <c r="C95" s="43" t="s">
        <v>782</v>
      </c>
      <c r="D95" s="223" t="s">
        <v>783</v>
      </c>
      <c r="E95" s="224"/>
      <c r="F95" s="45" t="s">
        <v>784</v>
      </c>
      <c r="G95" s="220" t="s">
        <v>785</v>
      </c>
      <c r="H95" s="221"/>
      <c r="I95" s="221"/>
      <c r="J95" s="221"/>
      <c r="K95" s="222"/>
      <c r="L95" s="62"/>
      <c r="M95" s="62"/>
      <c r="N95" s="62"/>
      <c r="O95" s="63">
        <v>2</v>
      </c>
      <c r="P95" s="63">
        <v>2</v>
      </c>
      <c r="S95" s="1">
        <f t="shared" si="0"/>
        <v>0</v>
      </c>
      <c r="T95" s="1">
        <f t="shared" si="1"/>
        <v>0</v>
      </c>
      <c r="U95" s="1">
        <f t="shared" si="2"/>
        <v>0</v>
      </c>
      <c r="V95" s="1">
        <f t="shared" si="3"/>
        <v>0</v>
      </c>
      <c r="W95" s="1">
        <f t="shared" si="4"/>
        <v>0</v>
      </c>
      <c r="X95" s="1">
        <f t="shared" si="5"/>
        <v>0</v>
      </c>
      <c r="Y95" s="1">
        <f t="shared" si="6"/>
        <v>0</v>
      </c>
      <c r="Z95" s="1">
        <f t="shared" si="7"/>
        <v>0</v>
      </c>
      <c r="AA95" s="1">
        <f t="shared" si="8"/>
        <v>0</v>
      </c>
      <c r="AB95" s="1" t="str">
        <f t="shared" si="12"/>
        <v/>
      </c>
    </row>
    <row r="96" spans="2:28" ht="104.25" customHeight="1">
      <c r="C96" s="36" t="s">
        <v>268</v>
      </c>
      <c r="D96" s="334" t="s">
        <v>269</v>
      </c>
      <c r="E96" s="335"/>
      <c r="F96" s="36" t="s">
        <v>270</v>
      </c>
      <c r="G96" s="362" t="s">
        <v>271</v>
      </c>
      <c r="H96" s="363"/>
      <c r="I96" s="363"/>
      <c r="J96" s="363"/>
      <c r="K96" s="364"/>
      <c r="L96" s="67"/>
      <c r="M96" s="67"/>
      <c r="N96" s="67"/>
      <c r="O96" s="68">
        <v>3</v>
      </c>
      <c r="P96" s="68">
        <v>2</v>
      </c>
      <c r="S96" s="1">
        <f t="shared" si="0"/>
        <v>0</v>
      </c>
      <c r="T96" s="1">
        <f t="shared" si="1"/>
        <v>0</v>
      </c>
      <c r="U96" s="1">
        <f t="shared" si="2"/>
        <v>0</v>
      </c>
      <c r="V96" s="1">
        <f t="shared" si="3"/>
        <v>0</v>
      </c>
      <c r="W96" s="1">
        <f t="shared" si="4"/>
        <v>0</v>
      </c>
      <c r="X96" s="1">
        <f t="shared" si="5"/>
        <v>0</v>
      </c>
      <c r="Y96" s="1">
        <f t="shared" si="6"/>
        <v>0</v>
      </c>
      <c r="Z96" s="1">
        <f t="shared" si="7"/>
        <v>0</v>
      </c>
      <c r="AA96" s="1">
        <f t="shared" si="8"/>
        <v>0</v>
      </c>
      <c r="AB96" s="1" t="str">
        <f t="shared" si="12"/>
        <v/>
      </c>
    </row>
    <row r="97" spans="1:17" ht="25.5" customHeight="1">
      <c r="C97" s="70"/>
      <c r="D97" s="70"/>
      <c r="E97" s="70"/>
      <c r="F97" s="70"/>
      <c r="G97" s="70"/>
      <c r="H97" s="70"/>
      <c r="I97" s="70"/>
      <c r="J97" s="70"/>
      <c r="K97" s="70"/>
      <c r="L97" s="70"/>
      <c r="M97" s="70"/>
      <c r="N97" s="70"/>
      <c r="P97" s="70"/>
    </row>
    <row r="98" spans="1:17" s="206" customFormat="1" ht="56.25" customHeight="1">
      <c r="B98" s="207"/>
      <c r="C98" s="285" t="s">
        <v>272</v>
      </c>
      <c r="D98" s="285"/>
      <c r="E98" s="285"/>
      <c r="F98" s="285"/>
      <c r="G98" s="285"/>
      <c r="H98" s="285"/>
      <c r="I98" s="285"/>
      <c r="J98" s="285"/>
      <c r="K98" s="285"/>
      <c r="L98" s="285"/>
      <c r="M98" s="285"/>
      <c r="N98" s="285"/>
      <c r="O98" s="285"/>
      <c r="P98" s="285"/>
    </row>
    <row r="99" spans="1:17" s="209" customFormat="1" ht="264.75" customHeight="1">
      <c r="A99" s="208"/>
      <c r="B99" s="207"/>
      <c r="C99" s="238" t="s">
        <v>273</v>
      </c>
      <c r="D99" s="238"/>
      <c r="E99" s="238"/>
      <c r="F99" s="238"/>
      <c r="G99" s="238"/>
      <c r="H99" s="238"/>
      <c r="I99" s="238"/>
      <c r="J99" s="238"/>
      <c r="K99" s="238"/>
      <c r="L99" s="238"/>
      <c r="M99" s="238"/>
      <c r="N99" s="238"/>
      <c r="O99" s="238"/>
      <c r="P99" s="238"/>
      <c r="Q99" s="206"/>
    </row>
    <row r="100" spans="1:17" s="209" customFormat="1" ht="64.5" customHeight="1" thickBot="1">
      <c r="A100" s="208"/>
      <c r="B100" s="207"/>
      <c r="C100" s="238" t="s">
        <v>274</v>
      </c>
      <c r="D100" s="238"/>
      <c r="E100" s="238"/>
      <c r="F100" s="238"/>
      <c r="G100" s="238"/>
      <c r="H100" s="238"/>
      <c r="I100" s="238"/>
      <c r="J100" s="238"/>
      <c r="K100" s="238"/>
      <c r="L100" s="238"/>
      <c r="M100" s="238"/>
      <c r="N100" s="238"/>
      <c r="O100" s="238"/>
      <c r="P100" s="238"/>
      <c r="Q100" s="206"/>
    </row>
    <row r="101" spans="1:17" s="209" customFormat="1" ht="48" customHeight="1">
      <c r="A101" s="208"/>
      <c r="B101" s="207"/>
      <c r="C101" s="352" t="s">
        <v>275</v>
      </c>
      <c r="D101" s="353"/>
      <c r="E101" s="353"/>
      <c r="F101" s="353" t="s">
        <v>276</v>
      </c>
      <c r="G101" s="353"/>
      <c r="H101" s="353"/>
      <c r="I101" s="353"/>
      <c r="J101" s="353"/>
      <c r="K101" s="353"/>
      <c r="L101" s="353"/>
      <c r="M101" s="353" t="s">
        <v>277</v>
      </c>
      <c r="N101" s="353"/>
      <c r="O101" s="353"/>
      <c r="P101" s="368"/>
      <c r="Q101" s="206"/>
    </row>
    <row r="102" spans="1:17" s="209" customFormat="1" ht="71.25" customHeight="1">
      <c r="A102" s="208"/>
      <c r="B102" s="207"/>
      <c r="C102" s="354" t="s">
        <v>278</v>
      </c>
      <c r="D102" s="355"/>
      <c r="E102" s="355"/>
      <c r="F102" s="358" t="s">
        <v>279</v>
      </c>
      <c r="G102" s="358"/>
      <c r="H102" s="358"/>
      <c r="I102" s="358"/>
      <c r="J102" s="358"/>
      <c r="K102" s="358"/>
      <c r="L102" s="358"/>
      <c r="M102" s="358" t="s">
        <v>280</v>
      </c>
      <c r="N102" s="358"/>
      <c r="O102" s="358"/>
      <c r="P102" s="360"/>
      <c r="Q102" s="206"/>
    </row>
    <row r="103" spans="1:17" s="209" customFormat="1" ht="113.25" customHeight="1">
      <c r="A103" s="208"/>
      <c r="B103" s="207"/>
      <c r="C103" s="354" t="s">
        <v>281</v>
      </c>
      <c r="D103" s="355"/>
      <c r="E103" s="355"/>
      <c r="F103" s="358" t="s">
        <v>282</v>
      </c>
      <c r="G103" s="358"/>
      <c r="H103" s="358"/>
      <c r="I103" s="358"/>
      <c r="J103" s="358"/>
      <c r="K103" s="358"/>
      <c r="L103" s="358"/>
      <c r="M103" s="358" t="s">
        <v>280</v>
      </c>
      <c r="N103" s="358"/>
      <c r="O103" s="358"/>
      <c r="P103" s="360"/>
      <c r="Q103" s="206"/>
    </row>
    <row r="104" spans="1:17" s="209" customFormat="1" ht="100.5" customHeight="1" thickBot="1">
      <c r="A104" s="208"/>
      <c r="B104" s="207"/>
      <c r="C104" s="356" t="s">
        <v>283</v>
      </c>
      <c r="D104" s="357"/>
      <c r="E104" s="357"/>
      <c r="F104" s="359" t="s">
        <v>284</v>
      </c>
      <c r="G104" s="359"/>
      <c r="H104" s="359"/>
      <c r="I104" s="359"/>
      <c r="J104" s="359"/>
      <c r="K104" s="359"/>
      <c r="L104" s="359"/>
      <c r="M104" s="359" t="s">
        <v>285</v>
      </c>
      <c r="N104" s="359"/>
      <c r="O104" s="359"/>
      <c r="P104" s="361"/>
      <c r="Q104" s="206"/>
    </row>
    <row r="105" spans="1:17" s="209" customFormat="1" ht="32.25" customHeight="1">
      <c r="A105" s="208"/>
      <c r="B105" s="207"/>
      <c r="C105" s="337" t="s">
        <v>286</v>
      </c>
      <c r="D105" s="337"/>
      <c r="E105" s="337"/>
      <c r="F105" s="337"/>
      <c r="G105" s="337"/>
      <c r="H105" s="337"/>
      <c r="I105" s="337"/>
      <c r="J105" s="337"/>
      <c r="K105" s="337"/>
      <c r="L105" s="337"/>
      <c r="M105" s="337"/>
      <c r="N105" s="337"/>
      <c r="O105" s="337"/>
      <c r="P105" s="337"/>
      <c r="Q105" s="206"/>
    </row>
    <row r="106" spans="1:17" s="209" customFormat="1" ht="139.5" customHeight="1">
      <c r="A106" s="208"/>
      <c r="B106" s="207"/>
      <c r="C106" s="238" t="s">
        <v>287</v>
      </c>
      <c r="D106" s="238"/>
      <c r="E106" s="238"/>
      <c r="F106" s="238"/>
      <c r="G106" s="238"/>
      <c r="H106" s="238"/>
      <c r="I106" s="238"/>
      <c r="J106" s="238"/>
      <c r="K106" s="238"/>
      <c r="L106" s="238"/>
      <c r="M106" s="238"/>
      <c r="N106" s="238"/>
      <c r="O106" s="238"/>
      <c r="P106" s="238"/>
      <c r="Q106" s="206"/>
    </row>
    <row r="107" spans="1:17" ht="30" customHeight="1">
      <c r="C107" s="112"/>
      <c r="D107" s="112"/>
      <c r="E107" s="112"/>
      <c r="F107" s="112"/>
      <c r="G107" s="485"/>
      <c r="H107" s="486"/>
      <c r="I107" s="475" t="s">
        <v>288</v>
      </c>
      <c r="J107" s="476"/>
      <c r="K107" s="476"/>
      <c r="L107" s="476"/>
      <c r="M107" s="476"/>
      <c r="N107" s="477"/>
      <c r="O107" s="112"/>
      <c r="P107" s="125"/>
    </row>
    <row r="108" spans="1:17" ht="36.75" customHeight="1">
      <c r="B108" s="2"/>
      <c r="C108" s="112"/>
      <c r="D108" s="112"/>
      <c r="E108" s="112"/>
      <c r="F108" s="112"/>
      <c r="G108" s="487"/>
      <c r="H108" s="488"/>
      <c r="I108" s="466" t="s">
        <v>289</v>
      </c>
      <c r="J108" s="467"/>
      <c r="K108" s="466" t="s">
        <v>290</v>
      </c>
      <c r="L108" s="467"/>
      <c r="M108" s="466" t="s">
        <v>291</v>
      </c>
      <c r="N108" s="467"/>
      <c r="O108" s="112"/>
      <c r="P108" s="126"/>
      <c r="Q108" s="2"/>
    </row>
    <row r="109" spans="1:17" ht="44.25" customHeight="1">
      <c r="B109" s="3"/>
      <c r="C109" s="112"/>
      <c r="D109" s="112"/>
      <c r="E109" s="112"/>
      <c r="F109" s="112"/>
      <c r="G109" s="478" t="s">
        <v>292</v>
      </c>
      <c r="H109" s="128" t="s">
        <v>293</v>
      </c>
      <c r="I109" s="481">
        <f>SUM(S19:S96)</f>
        <v>0</v>
      </c>
      <c r="J109" s="482"/>
      <c r="K109" s="481">
        <f>SUM(T19:T96)</f>
        <v>0</v>
      </c>
      <c r="L109" s="482"/>
      <c r="M109" s="483">
        <f>SUM(U19:U96)</f>
        <v>0</v>
      </c>
      <c r="N109" s="483"/>
      <c r="O109" s="214"/>
      <c r="P109" s="214"/>
      <c r="Q109" s="3"/>
    </row>
    <row r="110" spans="1:17" ht="39.75" customHeight="1">
      <c r="B110" s="3"/>
      <c r="C110" s="112"/>
      <c r="D110" s="112"/>
      <c r="E110" s="112"/>
      <c r="F110" s="112"/>
      <c r="G110" s="479"/>
      <c r="H110" s="128" t="s">
        <v>294</v>
      </c>
      <c r="I110" s="489">
        <f>SUM(V19:V96)</f>
        <v>0</v>
      </c>
      <c r="J110" s="490"/>
      <c r="K110" s="491">
        <f>SUM(W19:W96)</f>
        <v>0</v>
      </c>
      <c r="L110" s="492"/>
      <c r="M110" s="484">
        <f>SUM(X19:X96)</f>
        <v>0</v>
      </c>
      <c r="N110" s="484"/>
      <c r="O110" s="214"/>
      <c r="P110" s="214"/>
      <c r="Q110" s="3"/>
    </row>
    <row r="111" spans="1:17" ht="38.25" customHeight="1">
      <c r="B111" s="3"/>
      <c r="C111" s="112"/>
      <c r="D111" s="112"/>
      <c r="E111" s="112"/>
      <c r="F111" s="112"/>
      <c r="G111" s="480"/>
      <c r="H111" s="128" t="s">
        <v>295</v>
      </c>
      <c r="I111" s="489">
        <f>SUM(Y19:Y96)</f>
        <v>0</v>
      </c>
      <c r="J111" s="490"/>
      <c r="K111" s="489">
        <f>SUM(Z19:Z96)</f>
        <v>0</v>
      </c>
      <c r="L111" s="490"/>
      <c r="M111" s="484">
        <f>SUM(AA19:AA96)</f>
        <v>0</v>
      </c>
      <c r="N111" s="484"/>
      <c r="O111" s="214"/>
      <c r="P111" s="214"/>
      <c r="Q111" s="3"/>
    </row>
    <row r="112" spans="1:17" ht="57" customHeight="1">
      <c r="C112" s="112"/>
      <c r="D112" s="112"/>
      <c r="E112" s="112"/>
      <c r="F112" s="112"/>
      <c r="G112" s="464" t="s">
        <v>296</v>
      </c>
      <c r="H112" s="464"/>
      <c r="I112" s="464"/>
      <c r="J112" s="464"/>
      <c r="K112" s="464"/>
      <c r="L112" s="464"/>
      <c r="M112" s="464"/>
      <c r="N112" s="125">
        <f>SUM(I109:N111)</f>
        <v>0</v>
      </c>
      <c r="O112" s="112"/>
      <c r="P112" s="112"/>
    </row>
    <row r="113" spans="1:18" ht="12.75" customHeight="1">
      <c r="C113" s="112"/>
      <c r="D113" s="112"/>
      <c r="E113" s="112"/>
      <c r="F113" s="112"/>
      <c r="G113" s="219"/>
      <c r="H113" s="219"/>
      <c r="I113" s="219"/>
      <c r="J113" s="219"/>
      <c r="K113" s="219"/>
      <c r="L113" s="218"/>
      <c r="M113" s="112"/>
      <c r="N113" s="112"/>
      <c r="O113" s="112"/>
      <c r="P113" s="112"/>
    </row>
    <row r="114" spans="1:18" s="3" customFormat="1" ht="78" customHeight="1">
      <c r="A114" s="16"/>
      <c r="B114" s="49"/>
      <c r="C114" s="249" t="s">
        <v>297</v>
      </c>
      <c r="D114" s="249"/>
      <c r="E114" s="249"/>
      <c r="F114" s="249"/>
      <c r="G114" s="249"/>
      <c r="H114" s="249"/>
      <c r="I114" s="249"/>
      <c r="J114" s="249"/>
      <c r="K114" s="249"/>
      <c r="L114" s="249"/>
      <c r="M114" s="249"/>
      <c r="N114" s="249"/>
      <c r="O114" s="249"/>
      <c r="P114" s="249"/>
      <c r="Q114" s="1"/>
    </row>
    <row r="115" spans="1:18" ht="21" customHeight="1">
      <c r="B115" s="49"/>
      <c r="C115" s="454"/>
      <c r="D115" s="455"/>
      <c r="E115" s="455"/>
      <c r="F115" s="455"/>
      <c r="G115" s="455"/>
      <c r="H115" s="455"/>
      <c r="I115" s="455"/>
      <c r="J115" s="455"/>
      <c r="K115" s="455"/>
      <c r="L115" s="455"/>
      <c r="M115" s="455"/>
      <c r="N115" s="455"/>
      <c r="O115" s="455"/>
      <c r="P115" s="456"/>
      <c r="Q115" s="48"/>
      <c r="R115" s="48"/>
    </row>
    <row r="116" spans="1:18" ht="21" customHeight="1">
      <c r="B116" s="49"/>
      <c r="C116" s="457"/>
      <c r="D116" s="458"/>
      <c r="E116" s="458"/>
      <c r="F116" s="458"/>
      <c r="G116" s="458"/>
      <c r="H116" s="458"/>
      <c r="I116" s="458"/>
      <c r="J116" s="458"/>
      <c r="K116" s="458"/>
      <c r="L116" s="458"/>
      <c r="M116" s="458"/>
      <c r="N116" s="458"/>
      <c r="O116" s="458"/>
      <c r="P116" s="459"/>
      <c r="Q116" s="48"/>
      <c r="R116" s="48"/>
    </row>
    <row r="117" spans="1:18" ht="21" customHeight="1">
      <c r="B117" s="49"/>
      <c r="C117" s="457"/>
      <c r="D117" s="458"/>
      <c r="E117" s="458"/>
      <c r="F117" s="458"/>
      <c r="G117" s="458"/>
      <c r="H117" s="458"/>
      <c r="I117" s="458"/>
      <c r="J117" s="458"/>
      <c r="K117" s="458"/>
      <c r="L117" s="458"/>
      <c r="M117" s="458"/>
      <c r="N117" s="458"/>
      <c r="O117" s="458"/>
      <c r="P117" s="459"/>
      <c r="Q117" s="48"/>
      <c r="R117" s="48"/>
    </row>
    <row r="118" spans="1:18" ht="21" customHeight="1">
      <c r="B118" s="49"/>
      <c r="C118" s="457"/>
      <c r="D118" s="458"/>
      <c r="E118" s="458"/>
      <c r="F118" s="458"/>
      <c r="G118" s="458"/>
      <c r="H118" s="458"/>
      <c r="I118" s="458"/>
      <c r="J118" s="458"/>
      <c r="K118" s="458"/>
      <c r="L118" s="458"/>
      <c r="M118" s="458"/>
      <c r="N118" s="458"/>
      <c r="O118" s="458"/>
      <c r="P118" s="459"/>
      <c r="Q118" s="48"/>
      <c r="R118" s="48"/>
    </row>
    <row r="119" spans="1:18" ht="21" customHeight="1">
      <c r="B119" s="49"/>
      <c r="C119" s="460"/>
      <c r="D119" s="461"/>
      <c r="E119" s="461"/>
      <c r="F119" s="461"/>
      <c r="G119" s="461"/>
      <c r="H119" s="461"/>
      <c r="I119" s="461"/>
      <c r="J119" s="461"/>
      <c r="K119" s="461"/>
      <c r="L119" s="461"/>
      <c r="M119" s="461"/>
      <c r="N119" s="461"/>
      <c r="O119" s="461"/>
      <c r="P119" s="462"/>
      <c r="Q119" s="48"/>
      <c r="R119" s="48"/>
    </row>
    <row r="120" spans="1:18" ht="15" customHeight="1">
      <c r="B120" s="49"/>
      <c r="C120" s="112"/>
      <c r="D120" s="112"/>
      <c r="E120" s="112"/>
      <c r="F120" s="112"/>
      <c r="G120" s="112"/>
      <c r="H120" s="112"/>
      <c r="I120" s="112"/>
      <c r="J120" s="112"/>
      <c r="K120" s="112"/>
      <c r="L120" s="112"/>
      <c r="M120" s="112"/>
      <c r="N120" s="112"/>
      <c r="O120" s="112"/>
      <c r="P120" s="112"/>
      <c r="Q120" s="48"/>
      <c r="R120" s="48"/>
    </row>
    <row r="121" spans="1:18" ht="33.75" customHeight="1">
      <c r="B121" s="49"/>
      <c r="C121" s="249" t="s">
        <v>298</v>
      </c>
      <c r="D121" s="249"/>
      <c r="E121" s="249"/>
      <c r="F121" s="249"/>
      <c r="G121" s="249"/>
      <c r="H121" s="249"/>
      <c r="I121" s="249"/>
      <c r="J121" s="249"/>
      <c r="K121" s="249"/>
      <c r="L121" s="249"/>
      <c r="M121" s="249"/>
      <c r="N121" s="249"/>
      <c r="O121" s="249"/>
      <c r="P121" s="249"/>
      <c r="Q121" s="48"/>
      <c r="R121" s="48"/>
    </row>
    <row r="122" spans="1:18" ht="21" customHeight="1">
      <c r="B122" s="49"/>
      <c r="C122" s="454"/>
      <c r="D122" s="455"/>
      <c r="E122" s="455"/>
      <c r="F122" s="455"/>
      <c r="G122" s="455"/>
      <c r="H122" s="455"/>
      <c r="I122" s="455"/>
      <c r="J122" s="455"/>
      <c r="K122" s="455"/>
      <c r="L122" s="455"/>
      <c r="M122" s="455"/>
      <c r="N122" s="455"/>
      <c r="O122" s="455"/>
      <c r="P122" s="456"/>
      <c r="Q122" s="48"/>
      <c r="R122" s="48"/>
    </row>
    <row r="123" spans="1:18" ht="21" customHeight="1">
      <c r="B123" s="49"/>
      <c r="C123" s="457"/>
      <c r="D123" s="458"/>
      <c r="E123" s="458"/>
      <c r="F123" s="458"/>
      <c r="G123" s="458"/>
      <c r="H123" s="458"/>
      <c r="I123" s="458"/>
      <c r="J123" s="458"/>
      <c r="K123" s="458"/>
      <c r="L123" s="458"/>
      <c r="M123" s="458"/>
      <c r="N123" s="458"/>
      <c r="O123" s="458"/>
      <c r="P123" s="459"/>
      <c r="Q123" s="48"/>
      <c r="R123" s="48"/>
    </row>
    <row r="124" spans="1:18" ht="21" customHeight="1">
      <c r="B124" s="49"/>
      <c r="C124" s="457"/>
      <c r="D124" s="458"/>
      <c r="E124" s="458"/>
      <c r="F124" s="458"/>
      <c r="G124" s="458"/>
      <c r="H124" s="458"/>
      <c r="I124" s="458"/>
      <c r="J124" s="458"/>
      <c r="K124" s="458"/>
      <c r="L124" s="458"/>
      <c r="M124" s="458"/>
      <c r="N124" s="458"/>
      <c r="O124" s="458"/>
      <c r="P124" s="459"/>
      <c r="Q124" s="48"/>
      <c r="R124" s="48"/>
    </row>
    <row r="125" spans="1:18" ht="21" customHeight="1">
      <c r="B125" s="49"/>
      <c r="C125" s="457"/>
      <c r="D125" s="458"/>
      <c r="E125" s="458"/>
      <c r="F125" s="458"/>
      <c r="G125" s="458"/>
      <c r="H125" s="458"/>
      <c r="I125" s="458"/>
      <c r="J125" s="458"/>
      <c r="K125" s="458"/>
      <c r="L125" s="458"/>
      <c r="M125" s="458"/>
      <c r="N125" s="458"/>
      <c r="O125" s="458"/>
      <c r="P125" s="459"/>
      <c r="Q125" s="48"/>
      <c r="R125" s="48"/>
    </row>
    <row r="126" spans="1:18" ht="21" customHeight="1">
      <c r="B126" s="49"/>
      <c r="C126" s="460"/>
      <c r="D126" s="461"/>
      <c r="E126" s="461"/>
      <c r="F126" s="461"/>
      <c r="G126" s="461"/>
      <c r="H126" s="461"/>
      <c r="I126" s="461"/>
      <c r="J126" s="461"/>
      <c r="K126" s="461"/>
      <c r="L126" s="461"/>
      <c r="M126" s="461"/>
      <c r="N126" s="461"/>
      <c r="O126" s="461"/>
      <c r="P126" s="462"/>
      <c r="Q126" s="48"/>
      <c r="R126" s="48"/>
    </row>
    <row r="127" spans="1:18" ht="15" customHeight="1">
      <c r="B127" s="49"/>
      <c r="C127" s="112"/>
      <c r="D127" s="112"/>
      <c r="E127" s="112"/>
      <c r="F127" s="112"/>
      <c r="G127" s="112"/>
      <c r="H127" s="112"/>
      <c r="I127" s="112"/>
      <c r="J127" s="112"/>
      <c r="K127" s="112"/>
      <c r="L127" s="112"/>
      <c r="M127" s="112"/>
      <c r="N127" s="112"/>
      <c r="O127" s="112"/>
      <c r="P127" s="112"/>
      <c r="Q127" s="48"/>
      <c r="R127" s="48"/>
    </row>
    <row r="128" spans="1:18" ht="97.5" customHeight="1">
      <c r="B128" s="49"/>
      <c r="C128" s="249" t="s">
        <v>299</v>
      </c>
      <c r="D128" s="249"/>
      <c r="E128" s="249"/>
      <c r="F128" s="249"/>
      <c r="G128" s="249"/>
      <c r="H128" s="249"/>
      <c r="I128" s="249"/>
      <c r="J128" s="249"/>
      <c r="K128" s="249"/>
      <c r="L128" s="249"/>
      <c r="M128" s="249"/>
      <c r="N128" s="249"/>
      <c r="O128" s="249"/>
      <c r="P128" s="249"/>
    </row>
    <row r="129" spans="1:28" ht="21" customHeight="1">
      <c r="B129" s="49"/>
      <c r="C129" s="454"/>
      <c r="D129" s="455"/>
      <c r="E129" s="455"/>
      <c r="F129" s="455"/>
      <c r="G129" s="455"/>
      <c r="H129" s="455"/>
      <c r="I129" s="455"/>
      <c r="J129" s="455"/>
      <c r="K129" s="455"/>
      <c r="L129" s="455"/>
      <c r="M129" s="455"/>
      <c r="N129" s="455"/>
      <c r="O129" s="455"/>
      <c r="P129" s="456"/>
      <c r="Q129" s="48"/>
      <c r="R129" s="48"/>
    </row>
    <row r="130" spans="1:28" ht="21" customHeight="1">
      <c r="B130" s="49"/>
      <c r="C130" s="457"/>
      <c r="D130" s="458"/>
      <c r="E130" s="458"/>
      <c r="F130" s="458"/>
      <c r="G130" s="458"/>
      <c r="H130" s="458"/>
      <c r="I130" s="458"/>
      <c r="J130" s="458"/>
      <c r="K130" s="458"/>
      <c r="L130" s="458"/>
      <c r="M130" s="458"/>
      <c r="N130" s="458"/>
      <c r="O130" s="458"/>
      <c r="P130" s="459"/>
      <c r="Q130" s="48"/>
      <c r="R130" s="48"/>
    </row>
    <row r="131" spans="1:28" ht="21" customHeight="1">
      <c r="B131" s="49"/>
      <c r="C131" s="457"/>
      <c r="D131" s="458"/>
      <c r="E131" s="458"/>
      <c r="F131" s="458"/>
      <c r="G131" s="458"/>
      <c r="H131" s="458"/>
      <c r="I131" s="458"/>
      <c r="J131" s="458"/>
      <c r="K131" s="458"/>
      <c r="L131" s="458"/>
      <c r="M131" s="458"/>
      <c r="N131" s="458"/>
      <c r="O131" s="458"/>
      <c r="P131" s="459"/>
      <c r="Q131" s="48"/>
      <c r="R131" s="48"/>
    </row>
    <row r="132" spans="1:28" ht="21" customHeight="1">
      <c r="B132" s="49"/>
      <c r="C132" s="457"/>
      <c r="D132" s="458"/>
      <c r="E132" s="458"/>
      <c r="F132" s="458"/>
      <c r="G132" s="458"/>
      <c r="H132" s="458"/>
      <c r="I132" s="458"/>
      <c r="J132" s="458"/>
      <c r="K132" s="458"/>
      <c r="L132" s="458"/>
      <c r="M132" s="458"/>
      <c r="N132" s="458"/>
      <c r="O132" s="458"/>
      <c r="P132" s="459"/>
      <c r="Q132" s="48"/>
      <c r="R132" s="48"/>
    </row>
    <row r="133" spans="1:28" ht="21" customHeight="1">
      <c r="B133" s="49"/>
      <c r="C133" s="460"/>
      <c r="D133" s="461"/>
      <c r="E133" s="461"/>
      <c r="F133" s="461"/>
      <c r="G133" s="461"/>
      <c r="H133" s="461"/>
      <c r="I133" s="461"/>
      <c r="J133" s="461"/>
      <c r="K133" s="461"/>
      <c r="L133" s="461"/>
      <c r="M133" s="461"/>
      <c r="N133" s="461"/>
      <c r="O133" s="461"/>
      <c r="P133" s="462"/>
      <c r="Q133" s="48"/>
      <c r="R133" s="48"/>
    </row>
    <row r="134" spans="1:28" ht="21" customHeight="1">
      <c r="B134" s="49"/>
      <c r="C134" s="216"/>
      <c r="D134" s="216"/>
      <c r="E134" s="216"/>
      <c r="F134" s="216"/>
      <c r="G134" s="216"/>
      <c r="H134" s="216"/>
      <c r="I134" s="216"/>
      <c r="J134" s="216"/>
      <c r="K134" s="216"/>
      <c r="L134" s="216"/>
      <c r="M134" s="216"/>
      <c r="N134" s="216"/>
      <c r="O134" s="216"/>
      <c r="P134" s="216"/>
      <c r="Q134" s="48"/>
      <c r="R134" s="48"/>
    </row>
    <row r="135" spans="1:28">
      <c r="B135" s="50"/>
      <c r="C135" s="463" t="s">
        <v>300</v>
      </c>
      <c r="D135" s="463"/>
      <c r="E135" s="463"/>
      <c r="F135" s="463"/>
      <c r="G135" s="463"/>
      <c r="H135" s="463"/>
      <c r="I135" s="463"/>
      <c r="J135" s="463"/>
      <c r="K135" s="463"/>
      <c r="L135" s="463"/>
      <c r="M135" s="463"/>
      <c r="N135" s="463"/>
      <c r="O135" s="112"/>
      <c r="P135" s="112"/>
      <c r="Q135" s="2"/>
    </row>
    <row r="136" spans="1:28" s="209" customFormat="1" ht="128.25" customHeight="1">
      <c r="A136" s="208"/>
      <c r="B136" s="207"/>
      <c r="C136" s="238" t="s">
        <v>301</v>
      </c>
      <c r="D136" s="238"/>
      <c r="E136" s="238"/>
      <c r="F136" s="238"/>
      <c r="G136" s="238"/>
      <c r="H136" s="238"/>
      <c r="I136" s="238"/>
      <c r="J136" s="238"/>
      <c r="K136" s="238"/>
      <c r="L136" s="238"/>
      <c r="M136" s="238"/>
      <c r="N136" s="238"/>
      <c r="O136" s="238"/>
      <c r="P136" s="238"/>
      <c r="Q136" s="206"/>
    </row>
    <row r="137" spans="1:28" s="209" customFormat="1" ht="75" customHeight="1">
      <c r="A137" s="208"/>
      <c r="B137" s="207"/>
      <c r="C137" s="238" t="s">
        <v>302</v>
      </c>
      <c r="D137" s="238"/>
      <c r="E137" s="238"/>
      <c r="F137" s="238"/>
      <c r="G137" s="238"/>
      <c r="H137" s="238"/>
      <c r="I137" s="238"/>
      <c r="J137" s="238"/>
      <c r="K137" s="238"/>
      <c r="L137" s="238"/>
      <c r="M137" s="238"/>
      <c r="N137" s="238"/>
      <c r="O137" s="238"/>
      <c r="P137" s="238"/>
      <c r="Q137" s="206"/>
    </row>
    <row r="138" spans="1:28" s="209" customFormat="1" ht="273.75" customHeight="1">
      <c r="A138" s="208"/>
      <c r="B138" s="207"/>
      <c r="C138" s="238" t="s">
        <v>303</v>
      </c>
      <c r="D138" s="238"/>
      <c r="E138" s="238"/>
      <c r="F138" s="238"/>
      <c r="G138" s="238"/>
      <c r="H138" s="238"/>
      <c r="I138" s="238"/>
      <c r="J138" s="238"/>
      <c r="K138" s="238"/>
      <c r="L138" s="238"/>
      <c r="M138" s="238"/>
      <c r="N138" s="238"/>
      <c r="O138" s="238"/>
      <c r="P138" s="238"/>
      <c r="Q138" s="206"/>
    </row>
    <row r="139" spans="1:28" s="206" customFormat="1" ht="120" customHeight="1">
      <c r="B139" s="207"/>
      <c r="C139" s="238" t="s">
        <v>304</v>
      </c>
      <c r="D139" s="238"/>
      <c r="E139" s="238"/>
      <c r="F139" s="238"/>
      <c r="G139" s="238"/>
      <c r="H139" s="238"/>
      <c r="I139" s="238"/>
      <c r="J139" s="238"/>
      <c r="K139" s="238"/>
      <c r="L139" s="238"/>
      <c r="M139" s="238"/>
      <c r="N139" s="238"/>
      <c r="O139" s="238"/>
      <c r="P139" s="238"/>
      <c r="AB139" s="210"/>
    </row>
    <row r="140" spans="1:28" s="209" customFormat="1" ht="310.5" customHeight="1">
      <c r="A140" s="208"/>
      <c r="B140" s="207"/>
      <c r="C140" s="238" t="s">
        <v>305</v>
      </c>
      <c r="D140" s="238"/>
      <c r="E140" s="238"/>
      <c r="F140" s="238"/>
      <c r="G140" s="238"/>
      <c r="H140" s="238"/>
      <c r="I140" s="238"/>
      <c r="J140" s="238"/>
      <c r="K140" s="238"/>
      <c r="L140" s="238"/>
      <c r="M140" s="238"/>
      <c r="N140" s="238"/>
      <c r="O140" s="238"/>
      <c r="P140" s="238"/>
      <c r="Q140" s="206"/>
    </row>
    <row r="141" spans="1:28" s="206" customFormat="1" ht="157.5" customHeight="1">
      <c r="B141" s="211"/>
      <c r="C141" s="250" t="s">
        <v>306</v>
      </c>
      <c r="D141" s="250"/>
      <c r="E141" s="250"/>
      <c r="F141" s="250"/>
      <c r="G141" s="250"/>
      <c r="H141" s="250"/>
      <c r="I141" s="250"/>
      <c r="J141" s="250"/>
      <c r="K141" s="250"/>
      <c r="L141" s="250"/>
      <c r="M141" s="250"/>
      <c r="N141" s="250"/>
      <c r="O141" s="250"/>
      <c r="P141" s="250"/>
      <c r="Q141" s="209"/>
      <c r="AB141" s="210"/>
    </row>
    <row r="142" spans="1:28" s="206" customFormat="1" ht="245.25" customHeight="1">
      <c r="B142" s="207"/>
      <c r="C142" s="238" t="s">
        <v>307</v>
      </c>
      <c r="D142" s="238"/>
      <c r="E142" s="238"/>
      <c r="F142" s="238"/>
      <c r="G142" s="238"/>
      <c r="H142" s="238"/>
      <c r="I142" s="238"/>
      <c r="J142" s="238"/>
      <c r="K142" s="238"/>
      <c r="L142" s="238"/>
      <c r="M142" s="238"/>
      <c r="N142" s="238"/>
      <c r="O142" s="238"/>
      <c r="P142" s="238"/>
      <c r="AB142" s="210"/>
    </row>
    <row r="143" spans="1:28" s="209" customFormat="1" ht="72" customHeight="1">
      <c r="A143" s="208"/>
      <c r="B143" s="207"/>
      <c r="C143" s="238" t="s">
        <v>308</v>
      </c>
      <c r="D143" s="238"/>
      <c r="E143" s="238"/>
      <c r="F143" s="238"/>
      <c r="G143" s="238"/>
      <c r="H143" s="238"/>
      <c r="I143" s="238"/>
      <c r="J143" s="238"/>
      <c r="K143" s="238"/>
      <c r="L143" s="238"/>
      <c r="M143" s="238"/>
      <c r="N143" s="238"/>
      <c r="O143" s="238"/>
      <c r="P143" s="238"/>
      <c r="Q143" s="206"/>
    </row>
    <row r="144" spans="1:28" s="209" customFormat="1" ht="140.25" customHeight="1">
      <c r="A144" s="208"/>
      <c r="B144" s="207"/>
      <c r="C144" s="238" t="s">
        <v>309</v>
      </c>
      <c r="D144" s="238"/>
      <c r="E144" s="238"/>
      <c r="F144" s="238"/>
      <c r="G144" s="238"/>
      <c r="H144" s="238"/>
      <c r="I144" s="238"/>
      <c r="J144" s="238"/>
      <c r="K144" s="238"/>
      <c r="L144" s="238"/>
      <c r="M144" s="238"/>
      <c r="N144" s="238"/>
      <c r="O144" s="238"/>
      <c r="P144" s="238"/>
      <c r="Q144" s="206"/>
    </row>
    <row r="145" spans="1:17" s="209" customFormat="1" ht="159.75" customHeight="1">
      <c r="A145" s="208"/>
      <c r="B145" s="207"/>
      <c r="C145" s="250" t="s">
        <v>310</v>
      </c>
      <c r="D145" s="250"/>
      <c r="E145" s="250"/>
      <c r="F145" s="250"/>
      <c r="G145" s="250"/>
      <c r="H145" s="250"/>
      <c r="I145" s="250"/>
      <c r="J145" s="250"/>
      <c r="K145" s="250"/>
      <c r="L145" s="250"/>
      <c r="M145" s="250"/>
      <c r="N145" s="250"/>
      <c r="O145" s="250"/>
      <c r="P145" s="250"/>
      <c r="Q145" s="206"/>
    </row>
    <row r="146" spans="1:17" s="206" customFormat="1" ht="186" customHeight="1">
      <c r="B146" s="207"/>
      <c r="C146" s="250" t="s">
        <v>311</v>
      </c>
      <c r="D146" s="250"/>
      <c r="E146" s="250"/>
      <c r="F146" s="250"/>
      <c r="G146" s="250"/>
      <c r="H146" s="250"/>
      <c r="I146" s="250"/>
      <c r="J146" s="250"/>
      <c r="K146" s="250"/>
      <c r="L146" s="250"/>
      <c r="M146" s="250"/>
      <c r="N146" s="250"/>
      <c r="O146" s="250"/>
      <c r="P146" s="250"/>
      <c r="Q146" s="212"/>
    </row>
    <row r="147" spans="1:17" s="206" customFormat="1" ht="130.5" customHeight="1">
      <c r="B147" s="207"/>
      <c r="C147" s="336" t="s">
        <v>312</v>
      </c>
      <c r="D147" s="336"/>
      <c r="E147" s="336"/>
      <c r="F147" s="336"/>
      <c r="G147" s="336"/>
      <c r="H147" s="336"/>
      <c r="I147" s="336"/>
      <c r="J147" s="336"/>
      <c r="K147" s="336"/>
      <c r="L147" s="336"/>
      <c r="M147" s="336"/>
      <c r="N147" s="336"/>
      <c r="O147" s="336"/>
      <c r="P147" s="336"/>
      <c r="Q147" s="212"/>
    </row>
    <row r="148" spans="1:17" s="206" customFormat="1" ht="296.25" customHeight="1">
      <c r="B148" s="207"/>
      <c r="C148" s="250" t="s">
        <v>313</v>
      </c>
      <c r="D148" s="250"/>
      <c r="E148" s="250"/>
      <c r="F148" s="250"/>
      <c r="G148" s="250"/>
      <c r="H148" s="250"/>
      <c r="I148" s="250"/>
      <c r="J148" s="250"/>
      <c r="K148" s="250"/>
      <c r="L148" s="250"/>
      <c r="M148" s="250"/>
      <c r="N148" s="250"/>
      <c r="O148" s="250"/>
      <c r="P148" s="250"/>
      <c r="Q148" s="212"/>
    </row>
    <row r="149" spans="1:17" s="206" customFormat="1" ht="274.5" customHeight="1">
      <c r="B149" s="207"/>
      <c r="C149" s="250" t="s">
        <v>395</v>
      </c>
      <c r="D149" s="250"/>
      <c r="E149" s="250"/>
      <c r="F149" s="250"/>
      <c r="G149" s="250"/>
      <c r="H149" s="250"/>
      <c r="I149" s="250"/>
      <c r="J149" s="250"/>
      <c r="K149" s="250"/>
      <c r="L149" s="250"/>
      <c r="M149" s="250"/>
      <c r="N149" s="250"/>
      <c r="O149" s="250"/>
      <c r="P149" s="250"/>
      <c r="Q149" s="212"/>
    </row>
    <row r="150" spans="1:17" s="159" customFormat="1" ht="84.75" customHeight="1">
      <c r="B150" s="200"/>
      <c r="C150" s="303"/>
      <c r="D150" s="303"/>
      <c r="E150" s="303"/>
      <c r="F150" s="303"/>
      <c r="G150" s="303"/>
      <c r="H150" s="370" t="s">
        <v>315</v>
      </c>
      <c r="I150" s="370"/>
      <c r="J150" s="370"/>
      <c r="K150" s="370"/>
      <c r="L150" s="370"/>
      <c r="M150" s="370"/>
      <c r="N150" s="370"/>
      <c r="O150" s="370"/>
      <c r="P150" s="370"/>
    </row>
    <row r="151" spans="1:17" ht="36" customHeight="1">
      <c r="B151" s="49"/>
      <c r="C151" s="431" t="s">
        <v>316</v>
      </c>
      <c r="D151" s="432"/>
      <c r="E151" s="432"/>
      <c r="F151" s="432"/>
      <c r="G151" s="225" t="str">
        <f>IF($K$5&lt;&gt;"",$K$5,"")</f>
        <v/>
      </c>
      <c r="H151" s="225"/>
      <c r="I151" s="225"/>
      <c r="J151" s="225"/>
      <c r="K151" s="225"/>
      <c r="L151" s="225"/>
      <c r="M151" s="225"/>
      <c r="N151" s="225"/>
      <c r="O151" s="225"/>
      <c r="P151" s="226"/>
      <c r="Q151" s="29"/>
    </row>
    <row r="152" spans="1:17">
      <c r="B152" s="49"/>
    </row>
    <row r="153" spans="1:17">
      <c r="B153" s="49"/>
      <c r="C153" s="251" t="s">
        <v>317</v>
      </c>
      <c r="D153" s="251"/>
      <c r="E153" s="251"/>
      <c r="F153" s="251"/>
      <c r="G153" s="251"/>
      <c r="H153" s="251"/>
      <c r="I153" s="251"/>
      <c r="J153" s="251"/>
      <c r="K153" s="251"/>
      <c r="L153" s="251"/>
      <c r="M153" s="251"/>
      <c r="N153" s="251"/>
      <c r="O153" s="251"/>
      <c r="P153" s="251"/>
    </row>
    <row r="154" spans="1:17" ht="42" customHeight="1">
      <c r="B154" s="49"/>
      <c r="C154" s="228" t="s">
        <v>318</v>
      </c>
      <c r="D154" s="228"/>
      <c r="E154" s="228"/>
      <c r="F154" s="228"/>
      <c r="G154" s="239"/>
      <c r="H154" s="239"/>
      <c r="I154" s="239"/>
    </row>
    <row r="155" spans="1:17">
      <c r="B155" s="49"/>
    </row>
    <row r="156" spans="1:17" s="159" customFormat="1" ht="58.5" customHeight="1">
      <c r="B156" s="200"/>
      <c r="C156" s="369" t="s">
        <v>319</v>
      </c>
      <c r="D156" s="369"/>
      <c r="E156" s="369"/>
      <c r="F156" s="369"/>
      <c r="G156" s="201"/>
      <c r="H156" s="201"/>
      <c r="I156" s="202"/>
      <c r="J156" s="202"/>
      <c r="K156" s="202"/>
      <c r="L156" s="202"/>
      <c r="M156" s="202"/>
      <c r="N156" s="202"/>
      <c r="O156" s="202"/>
      <c r="P156" s="202"/>
    </row>
    <row r="157" spans="1:17" s="159" customFormat="1" ht="44.25" customHeight="1">
      <c r="B157" s="200"/>
      <c r="C157" s="365" t="s">
        <v>320</v>
      </c>
      <c r="D157" s="365"/>
      <c r="E157" s="365"/>
      <c r="F157" s="365"/>
      <c r="G157" s="201"/>
      <c r="H157" s="201"/>
      <c r="I157" s="202"/>
      <c r="J157" s="202"/>
      <c r="K157" s="202"/>
      <c r="L157" s="202"/>
      <c r="M157" s="202"/>
      <c r="N157" s="202"/>
      <c r="O157" s="202"/>
      <c r="P157" s="202"/>
    </row>
    <row r="158" spans="1:17" s="159" customFormat="1" ht="144" customHeight="1">
      <c r="B158" s="200"/>
      <c r="C158" s="200"/>
      <c r="D158" s="200"/>
      <c r="E158" s="200"/>
      <c r="F158" s="200"/>
      <c r="G158" s="200"/>
      <c r="H158" s="227" t="s">
        <v>321</v>
      </c>
      <c r="I158" s="227"/>
      <c r="J158" s="227"/>
      <c r="K158" s="227"/>
      <c r="L158" s="227"/>
      <c r="M158" s="203"/>
      <c r="N158" s="200"/>
      <c r="O158" s="200"/>
      <c r="P158" s="200"/>
    </row>
  </sheetData>
  <sheetProtection algorithmName="SHA-512" hashValue="4bv+7DdAbUM+GMz3vZjpRv+dM4cbK7RF4wFhQyN9rmewpgT2xFqZlJ0gOssLGPdJXSvNFPJQ7ir2dPq7a/adMw==" saltValue="11Yyv6yHXIz4QSAgpTeEWg==" spinCount="100000" sheet="1" objects="1" formatCells="0" formatColumns="0" formatRows="0" insertColumns="0" insertRows="0" insertHyperlinks="0" autoFilter="0"/>
  <autoFilter ref="L18:L96" xr:uid="{0A14C868-1221-48F7-9FB8-F9394382BCFA}"/>
  <mergeCells count="266">
    <mergeCell ref="D62:E62"/>
    <mergeCell ref="G62:K62"/>
    <mergeCell ref="D61:E61"/>
    <mergeCell ref="G61:K61"/>
    <mergeCell ref="D60:E60"/>
    <mergeCell ref="G60:K60"/>
    <mergeCell ref="D55:E55"/>
    <mergeCell ref="D70:E70"/>
    <mergeCell ref="G70:K70"/>
    <mergeCell ref="D69:E69"/>
    <mergeCell ref="G69:K69"/>
    <mergeCell ref="D68:E68"/>
    <mergeCell ref="G68:K68"/>
    <mergeCell ref="D67:E67"/>
    <mergeCell ref="G67:K67"/>
    <mergeCell ref="D66:E66"/>
    <mergeCell ref="G66:K66"/>
    <mergeCell ref="G2:J2"/>
    <mergeCell ref="K2:M2"/>
    <mergeCell ref="D26:E26"/>
    <mergeCell ref="G26:K26"/>
    <mergeCell ref="D25:E25"/>
    <mergeCell ref="D48:E48"/>
    <mergeCell ref="G48:K48"/>
    <mergeCell ref="D47:E47"/>
    <mergeCell ref="G47:K47"/>
    <mergeCell ref="D46:E46"/>
    <mergeCell ref="G46:K46"/>
    <mergeCell ref="D45:E45"/>
    <mergeCell ref="G45:K45"/>
    <mergeCell ref="G43:K43"/>
    <mergeCell ref="D44:E44"/>
    <mergeCell ref="G44:K44"/>
    <mergeCell ref="D43:E43"/>
    <mergeCell ref="G86:K86"/>
    <mergeCell ref="D84:E84"/>
    <mergeCell ref="G84:K84"/>
    <mergeCell ref="D85:E85"/>
    <mergeCell ref="G85:K85"/>
    <mergeCell ref="G81:K81"/>
    <mergeCell ref="D81:E81"/>
    <mergeCell ref="D29:E29"/>
    <mergeCell ref="G29:K29"/>
    <mergeCell ref="G35:K35"/>
    <mergeCell ref="D34:E34"/>
    <mergeCell ref="G34:K34"/>
    <mergeCell ref="D33:E33"/>
    <mergeCell ref="G37:K37"/>
    <mergeCell ref="D42:E42"/>
    <mergeCell ref="G42:K42"/>
    <mergeCell ref="D41:E41"/>
    <mergeCell ref="G40:K40"/>
    <mergeCell ref="D40:E40"/>
    <mergeCell ref="D39:E39"/>
    <mergeCell ref="G39:K39"/>
    <mergeCell ref="G41:K41"/>
    <mergeCell ref="D37:E37"/>
    <mergeCell ref="G33:K33"/>
    <mergeCell ref="D76:E76"/>
    <mergeCell ref="G76:K76"/>
    <mergeCell ref="D74:E74"/>
    <mergeCell ref="G74:K74"/>
    <mergeCell ref="C8:P8"/>
    <mergeCell ref="K5:M5"/>
    <mergeCell ref="G25:K25"/>
    <mergeCell ref="C13:P15"/>
    <mergeCell ref="D36:E36"/>
    <mergeCell ref="G36:K36"/>
    <mergeCell ref="D35:E35"/>
    <mergeCell ref="C11:P11"/>
    <mergeCell ref="O5:P5"/>
    <mergeCell ref="C9:P10"/>
    <mergeCell ref="D24:E24"/>
    <mergeCell ref="G24:K24"/>
    <mergeCell ref="D23:E23"/>
    <mergeCell ref="G23:K23"/>
    <mergeCell ref="D22:E22"/>
    <mergeCell ref="G22:K22"/>
    <mergeCell ref="D21:E21"/>
    <mergeCell ref="G21:K21"/>
    <mergeCell ref="D27:E27"/>
    <mergeCell ref="G38:K38"/>
    <mergeCell ref="A2:A3"/>
    <mergeCell ref="C3:F3"/>
    <mergeCell ref="G3:J3"/>
    <mergeCell ref="G31:K31"/>
    <mergeCell ref="D30:E30"/>
    <mergeCell ref="G30:K30"/>
    <mergeCell ref="D38:E38"/>
    <mergeCell ref="P17:P18"/>
    <mergeCell ref="G20:K20"/>
    <mergeCell ref="N2:P2"/>
    <mergeCell ref="K3:M3"/>
    <mergeCell ref="N3:P3"/>
    <mergeCell ref="N6:P6"/>
    <mergeCell ref="D28:E28"/>
    <mergeCell ref="G28:K28"/>
    <mergeCell ref="D19:E19"/>
    <mergeCell ref="G19:K19"/>
    <mergeCell ref="C17:E18"/>
    <mergeCell ref="F17:K18"/>
    <mergeCell ref="D20:E20"/>
    <mergeCell ref="C2:F2"/>
    <mergeCell ref="C5:J5"/>
    <mergeCell ref="D32:E32"/>
    <mergeCell ref="G32:K32"/>
    <mergeCell ref="G80:K80"/>
    <mergeCell ref="C114:P114"/>
    <mergeCell ref="C147:P147"/>
    <mergeCell ref="C146:P146"/>
    <mergeCell ref="G91:K91"/>
    <mergeCell ref="D95:E95"/>
    <mergeCell ref="G95:K95"/>
    <mergeCell ref="D93:E93"/>
    <mergeCell ref="G93:K93"/>
    <mergeCell ref="D94:E94"/>
    <mergeCell ref="G94:K94"/>
    <mergeCell ref="D96:E96"/>
    <mergeCell ref="G96:K96"/>
    <mergeCell ref="C115:P119"/>
    <mergeCell ref="D87:E87"/>
    <mergeCell ref="G87:K87"/>
    <mergeCell ref="D88:E88"/>
    <mergeCell ref="G88:K88"/>
    <mergeCell ref="D80:E80"/>
    <mergeCell ref="D91:E91"/>
    <mergeCell ref="D89:E89"/>
    <mergeCell ref="D82:E82"/>
    <mergeCell ref="G82:K82"/>
    <mergeCell ref="D86:E86"/>
    <mergeCell ref="G89:K89"/>
    <mergeCell ref="D79:E79"/>
    <mergeCell ref="G79:K79"/>
    <mergeCell ref="D77:E77"/>
    <mergeCell ref="G77:K77"/>
    <mergeCell ref="G109:G111"/>
    <mergeCell ref="I109:J109"/>
    <mergeCell ref="K109:L109"/>
    <mergeCell ref="K6:M6"/>
    <mergeCell ref="C6:G6"/>
    <mergeCell ref="H6:J6"/>
    <mergeCell ref="D83:E83"/>
    <mergeCell ref="G83:K83"/>
    <mergeCell ref="C98:P98"/>
    <mergeCell ref="D92:E92"/>
    <mergeCell ref="G92:K92"/>
    <mergeCell ref="D90:E90"/>
    <mergeCell ref="D75:E75"/>
    <mergeCell ref="G75:K75"/>
    <mergeCell ref="G90:K90"/>
    <mergeCell ref="D78:E78"/>
    <mergeCell ref="G78:K78"/>
    <mergeCell ref="M109:N109"/>
    <mergeCell ref="I110:J110"/>
    <mergeCell ref="M101:P101"/>
    <mergeCell ref="C102:E102"/>
    <mergeCell ref="F102:L102"/>
    <mergeCell ref="M102:P102"/>
    <mergeCell ref="C103:E103"/>
    <mergeCell ref="F103:L103"/>
    <mergeCell ref="M103:P103"/>
    <mergeCell ref="C104:E104"/>
    <mergeCell ref="F104:L104"/>
    <mergeCell ref="AP8:AP9"/>
    <mergeCell ref="AF8:AH8"/>
    <mergeCell ref="AI8:AI9"/>
    <mergeCell ref="AD8:AD9"/>
    <mergeCell ref="AJ8:AJ9"/>
    <mergeCell ref="AK8:AK9"/>
    <mergeCell ref="AL8:AL9"/>
    <mergeCell ref="AM8:AM9"/>
    <mergeCell ref="AB17:AB18"/>
    <mergeCell ref="AN8:AN9"/>
    <mergeCell ref="AO8:AO9"/>
    <mergeCell ref="D49:E49"/>
    <mergeCell ref="G59:K59"/>
    <mergeCell ref="D58:E58"/>
    <mergeCell ref="G58:K58"/>
    <mergeCell ref="D57:E57"/>
    <mergeCell ref="G57:K57"/>
    <mergeCell ref="D56:E56"/>
    <mergeCell ref="G56:K56"/>
    <mergeCell ref="G55:K55"/>
    <mergeCell ref="D54:E54"/>
    <mergeCell ref="G54:K54"/>
    <mergeCell ref="D53:E53"/>
    <mergeCell ref="G53:K53"/>
    <mergeCell ref="D59:E59"/>
    <mergeCell ref="D51:E51"/>
    <mergeCell ref="G51:K51"/>
    <mergeCell ref="D50:E50"/>
    <mergeCell ref="G50:K50"/>
    <mergeCell ref="D52:E52"/>
    <mergeCell ref="G52:K52"/>
    <mergeCell ref="C141:P141"/>
    <mergeCell ref="C142:P142"/>
    <mergeCell ref="Z17:Z18"/>
    <mergeCell ref="AA17:AA18"/>
    <mergeCell ref="D71:E71"/>
    <mergeCell ref="G71:K71"/>
    <mergeCell ref="S17:S18"/>
    <mergeCell ref="T17:T18"/>
    <mergeCell ref="U17:U18"/>
    <mergeCell ref="V17:V18"/>
    <mergeCell ref="W17:W18"/>
    <mergeCell ref="X17:X18"/>
    <mergeCell ref="L17:N17"/>
    <mergeCell ref="O17:O18"/>
    <mergeCell ref="Y17:Y18"/>
    <mergeCell ref="D31:E31"/>
    <mergeCell ref="G27:K27"/>
    <mergeCell ref="D65:E65"/>
    <mergeCell ref="G65:K65"/>
    <mergeCell ref="D64:E64"/>
    <mergeCell ref="G64:K64"/>
    <mergeCell ref="D63:E63"/>
    <mergeCell ref="G63:K63"/>
    <mergeCell ref="G49:K49"/>
    <mergeCell ref="C128:P128"/>
    <mergeCell ref="H158:L158"/>
    <mergeCell ref="C156:F156"/>
    <mergeCell ref="C143:P143"/>
    <mergeCell ref="C144:P144"/>
    <mergeCell ref="C145:P145"/>
    <mergeCell ref="C148:P148"/>
    <mergeCell ref="C149:P149"/>
    <mergeCell ref="C151:F151"/>
    <mergeCell ref="G151:P151"/>
    <mergeCell ref="C153:P153"/>
    <mergeCell ref="C154:F154"/>
    <mergeCell ref="G154:I154"/>
    <mergeCell ref="C157:F157"/>
    <mergeCell ref="C150:G150"/>
    <mergeCell ref="H150:K150"/>
    <mergeCell ref="L150:P150"/>
    <mergeCell ref="C129:P133"/>
    <mergeCell ref="C135:N135"/>
    <mergeCell ref="C136:P136"/>
    <mergeCell ref="C137:P137"/>
    <mergeCell ref="C138:P138"/>
    <mergeCell ref="C139:P139"/>
    <mergeCell ref="C140:P140"/>
    <mergeCell ref="D72:E72"/>
    <mergeCell ref="D73:E73"/>
    <mergeCell ref="G72:K72"/>
    <mergeCell ref="G73:K73"/>
    <mergeCell ref="M104:P104"/>
    <mergeCell ref="C105:P105"/>
    <mergeCell ref="C106:P106"/>
    <mergeCell ref="C121:P121"/>
    <mergeCell ref="C122:P126"/>
    <mergeCell ref="G112:M112"/>
    <mergeCell ref="C99:P99"/>
    <mergeCell ref="G107:H108"/>
    <mergeCell ref="I107:N107"/>
    <mergeCell ref="I108:J108"/>
    <mergeCell ref="K108:L108"/>
    <mergeCell ref="M108:N108"/>
    <mergeCell ref="I111:J111"/>
    <mergeCell ref="K111:L111"/>
    <mergeCell ref="M111:N111"/>
    <mergeCell ref="M110:N110"/>
    <mergeCell ref="K110:L110"/>
    <mergeCell ref="C100:P100"/>
    <mergeCell ref="C101:E101"/>
    <mergeCell ref="F101:L101"/>
  </mergeCells>
  <phoneticPr fontId="36" type="noConversion"/>
  <conditionalFormatting sqref="A141:A142">
    <cfRule type="cellIs" dxfId="35" priority="1" operator="equal">
      <formula>"Obs"</formula>
    </cfRule>
  </conditionalFormatting>
  <conditionalFormatting sqref="I109:I111">
    <cfRule type="cellIs" dxfId="34" priority="8" operator="equal">
      <formula>" "</formula>
    </cfRule>
  </conditionalFormatting>
  <conditionalFormatting sqref="K109:K111 M109:M111">
    <cfRule type="cellIs" dxfId="33" priority="7" operator="equal">
      <formula>" "</formula>
    </cfRule>
  </conditionalFormatting>
  <dataValidations count="8">
    <dataValidation type="date" allowBlank="1" showInputMessage="1" showErrorMessage="1" error="Insira uma data válida." sqref="O5:P5" xr:uid="{91E1AF66-5242-4097-8461-44B12F6917E7}">
      <formula1>36526</formula1>
      <formula2>54789</formula2>
    </dataValidation>
    <dataValidation type="decimal" allowBlank="1" showInputMessage="1" showErrorMessage="1" error="Apenas número." sqref="AE3" xr:uid="{CC89AB48-CD49-49E7-9A2A-4F975D417DEE}">
      <formula1>0</formula1>
      <formula2>1000000000</formula2>
    </dataValidation>
    <dataValidation type="list" allowBlank="1" showInputMessage="1" showErrorMessage="1" error="Opções: &quot;Aditivo&quot; e &quot;Apostila&quot;" sqref="N6:P6" xr:uid="{FF0E3162-325A-4A36-80C4-D59B9F129F49}">
      <formula1>"ADITIVO,APOSTILA"</formula1>
    </dataValidation>
    <dataValidation type="list" allowBlank="1" showInputMessage="1" showErrorMessage="1" sqref="L74:N96 M19:N73" xr:uid="{BFF583DB-A7AF-48FE-86F7-45445E882E23}">
      <formula1>"X,x"</formula1>
    </dataValidation>
    <dataValidation type="list" allowBlank="1" showInputMessage="1" showErrorMessage="1" sqref="L19:L73" xr:uid="{52057AAF-D942-4D28-867B-2CB97D3E572E}">
      <formula1>"ocultar"</formula1>
    </dataValidation>
    <dataValidation type="list" allowBlank="1" showInputMessage="1" showErrorMessage="1" error="Selecionar um órgão ou uma entidade da lista." sqref="G154:I154" xr:uid="{A7C03496-29B0-41B1-8FF3-80190A706DEC}">
      <formula1>"CGM,SEPLAG,SEMUG,SMA,SECONSER,SMCTI,SMDC,SME,SMF,SMHRF,SECLIMA,SMU,SAE,SMDCG,SMARHS,SEMPAS,PGM,SMASES,SMC,SMAC,SMEL,SEOP,SMO,NITPREV,EMUSA,FeSaúde,FAN,FMS,NELTUR,NITTRANS,CLIN,FME,SEXEC"</formula1>
    </dataValidation>
    <dataValidation type="list" allowBlank="1" showInputMessage="1" showErrorMessage="1" error="Opções possíveis: &quot;Despacho&quot; e &quot;Retorno&quot;." sqref="AD3" xr:uid="{CCC5269F-6A05-4C93-993A-8C09DEB79FE1}">
      <formula1>"Sim"</formula1>
    </dataValidation>
    <dataValidation type="list" allowBlank="1" showInputMessage="1" showErrorMessage="1" error="Selecionar o órgão/entidade da lista. Se estiver faltando, solicitar acréscimo na lista." sqref="G154:I154" xr:uid="{A664FA92-955B-48FA-8A84-76FACA05A861}">
      <formula1>"CGM,SEPLAG,SEMUG,SMA,SECONSER,SMCTI,SMDC,SME,SMF,SMHRF,SECLIMA,SMU,SAE,SMDCG,SMARHS,SEMPAS,PGM,SMASES,SMC,SMAC,SMEL,SEOP,SMO,NITPREV,EMUSA,FeSaúde,FAN,FMS,NELTUR,NITTRANS,CLIN,FME,SEXEC"</formula1>
    </dataValidation>
  </dataValidations>
  <pageMargins left="0.31496062992125984" right="0.31496062992125984" top="0.35433070866141736" bottom="0.35433070866141736" header="0.31496062992125984" footer="0.31496062992125984"/>
  <pageSetup paperSize="9" scale="56" fitToHeight="0" orientation="portrait" r:id="rId1"/>
  <rowBreaks count="1" manualBreakCount="1">
    <brk id="96"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34998626667073579"/>
    <pageSetUpPr fitToPage="1"/>
  </sheetPr>
  <dimension ref="A1:AP109"/>
  <sheetViews>
    <sheetView showGridLines="0" zoomScale="60" zoomScaleNormal="60" zoomScaleSheetLayoutView="40" workbookViewId="0"/>
  </sheetViews>
  <sheetFormatPr defaultColWidth="9.140625" defaultRowHeight="23.25"/>
  <cols>
    <col min="1" max="1" width="5.85546875" style="1" customWidth="1"/>
    <col min="2" max="2" width="19" style="1" customWidth="1"/>
    <col min="3" max="3" width="9" style="49" customWidth="1"/>
    <col min="4" max="4" width="8.42578125" style="49" customWidth="1"/>
    <col min="5" max="5" width="6.85546875" style="49" customWidth="1"/>
    <col min="6" max="6" width="12.140625" style="49" customWidth="1"/>
    <col min="7" max="11" width="12.7109375" style="49" customWidth="1"/>
    <col min="12" max="12" width="10.28515625" style="49" customWidth="1"/>
    <col min="13" max="13" width="12.7109375" style="49" customWidth="1"/>
    <col min="14" max="14" width="9.85546875" style="49" customWidth="1"/>
    <col min="15" max="15" width="12.7109375" style="49" customWidth="1"/>
    <col min="16" max="16" width="10.28515625" style="49" customWidth="1"/>
    <col min="17" max="17" width="8.5703125" style="1" customWidth="1"/>
    <col min="18" max="18" width="9.140625" style="1" hidden="1" customWidth="1"/>
    <col min="19" max="27" width="3.5703125" style="1" hidden="1" customWidth="1"/>
    <col min="28" max="28" width="15.85546875" style="1" hidden="1" customWidth="1"/>
    <col min="29" max="29" width="9.140625" style="1" customWidth="1"/>
    <col min="30" max="30" width="25.42578125" style="1" customWidth="1"/>
    <col min="31" max="31" width="29.28515625" style="1" customWidth="1"/>
    <col min="32" max="32" width="22.140625" style="1" customWidth="1"/>
    <col min="33" max="33" width="14.140625" style="1" customWidth="1"/>
    <col min="34" max="16384" width="9.140625" style="1"/>
  </cols>
  <sheetData>
    <row r="1" spans="1:42" s="4" customFormat="1" ht="83.25" customHeight="1" thickBot="1">
      <c r="C1" s="83"/>
      <c r="D1" s="83"/>
      <c r="E1" s="83"/>
      <c r="F1" s="83"/>
      <c r="G1" s="83"/>
      <c r="H1" s="83"/>
      <c r="I1" s="83"/>
      <c r="J1" s="83"/>
      <c r="K1" s="83"/>
      <c r="L1" s="83"/>
      <c r="M1" s="83"/>
      <c r="N1" s="83"/>
      <c r="O1" s="83"/>
      <c r="P1" s="83"/>
      <c r="AD1" s="192" t="s">
        <v>0</v>
      </c>
      <c r="AE1" s="182"/>
      <c r="AH1" s="34"/>
      <c r="AI1" s="34"/>
    </row>
    <row r="2" spans="1:42" s="18" customFormat="1" ht="17.25" customHeight="1" thickBot="1">
      <c r="A2" s="434" t="s">
        <v>1</v>
      </c>
      <c r="C2" s="304" t="s">
        <v>2</v>
      </c>
      <c r="D2" s="305"/>
      <c r="E2" s="305"/>
      <c r="F2" s="306"/>
      <c r="G2" s="304" t="s">
        <v>3</v>
      </c>
      <c r="H2" s="305"/>
      <c r="I2" s="305"/>
      <c r="J2" s="306"/>
      <c r="K2" s="304" t="s">
        <v>4</v>
      </c>
      <c r="L2" s="305"/>
      <c r="M2" s="306"/>
      <c r="N2" s="304" t="s">
        <v>5</v>
      </c>
      <c r="O2" s="305"/>
      <c r="P2" s="306"/>
      <c r="AD2" s="149" t="s">
        <v>6</v>
      </c>
      <c r="AE2" s="145" t="s">
        <v>7</v>
      </c>
      <c r="AH2" s="2"/>
      <c r="AI2" s="2"/>
      <c r="AJ2" s="2"/>
      <c r="AK2" s="2"/>
      <c r="AL2" s="2"/>
      <c r="AM2" s="2"/>
      <c r="AN2" s="2"/>
      <c r="AO2" s="2"/>
      <c r="AP2" s="2"/>
    </row>
    <row r="3" spans="1:42" s="5" customFormat="1" ht="21.75" customHeight="1">
      <c r="A3" s="434"/>
      <c r="C3" s="297"/>
      <c r="D3" s="298"/>
      <c r="E3" s="298"/>
      <c r="F3" s="299"/>
      <c r="G3" s="300"/>
      <c r="H3" s="301"/>
      <c r="I3" s="301"/>
      <c r="J3" s="302"/>
      <c r="K3" s="303"/>
      <c r="L3" s="303"/>
      <c r="M3" s="303"/>
      <c r="N3" s="319"/>
      <c r="O3" s="303"/>
      <c r="P3" s="320"/>
      <c r="AD3" s="146"/>
      <c r="AE3" s="181"/>
      <c r="AH3" s="3"/>
      <c r="AI3" s="3"/>
      <c r="AJ3" s="3"/>
      <c r="AK3" s="3"/>
      <c r="AL3" s="3"/>
      <c r="AM3" s="3"/>
      <c r="AN3" s="3"/>
      <c r="AO3" s="3"/>
      <c r="AP3" s="3"/>
    </row>
    <row r="4" spans="1:42" s="5" customFormat="1" ht="7.5" customHeight="1">
      <c r="B4" s="19"/>
      <c r="C4" s="52"/>
      <c r="D4" s="52"/>
      <c r="E4" s="52"/>
      <c r="F4" s="52"/>
      <c r="G4" s="52"/>
      <c r="H4" s="52"/>
      <c r="I4" s="52"/>
      <c r="J4" s="52"/>
      <c r="K4" s="52"/>
      <c r="L4" s="52"/>
      <c r="M4" s="52"/>
      <c r="N4" s="52"/>
      <c r="O4" s="52"/>
      <c r="P4" s="52"/>
      <c r="Q4" s="19"/>
      <c r="AD4" s="3"/>
      <c r="AE4" s="3"/>
      <c r="AF4" s="3"/>
      <c r="AG4" s="3"/>
      <c r="AH4" s="3"/>
      <c r="AI4" s="3"/>
      <c r="AJ4" s="3"/>
      <c r="AK4" s="3"/>
      <c r="AL4" s="3"/>
      <c r="AM4" s="3"/>
      <c r="AN4" s="3"/>
      <c r="AO4" s="3"/>
      <c r="AP4" s="3"/>
    </row>
    <row r="5" spans="1:42" s="6" customFormat="1" ht="41.25" customHeight="1">
      <c r="B5" s="20"/>
      <c r="C5" s="307" t="s">
        <v>9</v>
      </c>
      <c r="D5" s="307"/>
      <c r="E5" s="307"/>
      <c r="F5" s="307"/>
      <c r="G5" s="307"/>
      <c r="H5" s="307"/>
      <c r="I5" s="307"/>
      <c r="J5" s="307"/>
      <c r="K5" s="321"/>
      <c r="L5" s="321"/>
      <c r="M5" s="321"/>
      <c r="N5" s="130" t="s">
        <v>10</v>
      </c>
      <c r="O5" s="317"/>
      <c r="P5" s="318"/>
      <c r="Q5" s="20"/>
      <c r="AD5" s="13"/>
      <c r="AE5" s="13"/>
      <c r="AF5" s="13"/>
      <c r="AG5" s="13"/>
      <c r="AH5" s="13"/>
      <c r="AI5" s="13"/>
      <c r="AJ5" s="13"/>
      <c r="AK5" s="13"/>
      <c r="AL5" s="13"/>
      <c r="AM5" s="13"/>
      <c r="AN5" s="13"/>
      <c r="AO5" s="13"/>
      <c r="AP5" s="13"/>
    </row>
    <row r="6" spans="1:42" s="5" customFormat="1" ht="13.5" customHeight="1">
      <c r="A6" s="4"/>
      <c r="B6" s="21"/>
      <c r="C6" s="52"/>
      <c r="D6" s="52"/>
      <c r="E6" s="52"/>
      <c r="F6" s="52"/>
      <c r="G6" s="56"/>
      <c r="H6" s="56"/>
      <c r="I6" s="56"/>
      <c r="J6" s="56"/>
      <c r="K6" s="56"/>
      <c r="L6" s="56"/>
      <c r="M6" s="56"/>
      <c r="N6" s="56"/>
      <c r="O6" s="55"/>
      <c r="P6" s="55"/>
      <c r="Q6" s="21"/>
      <c r="AD6" s="3"/>
      <c r="AE6" s="3"/>
      <c r="AF6" s="3"/>
      <c r="AG6" s="3"/>
      <c r="AH6" s="3"/>
      <c r="AI6" s="3"/>
      <c r="AJ6" s="3"/>
      <c r="AK6" s="3"/>
      <c r="AL6" s="3"/>
      <c r="AM6" s="3"/>
      <c r="AN6" s="3"/>
      <c r="AO6" s="3"/>
      <c r="AP6" s="3"/>
    </row>
    <row r="7" spans="1:42" s="5" customFormat="1" ht="24" customHeight="1" thickBot="1">
      <c r="B7" s="21"/>
      <c r="C7" s="328" t="s">
        <v>11</v>
      </c>
      <c r="D7" s="329"/>
      <c r="E7" s="329"/>
      <c r="F7" s="329"/>
      <c r="G7" s="329"/>
      <c r="H7" s="329"/>
      <c r="I7" s="329"/>
      <c r="J7" s="329"/>
      <c r="K7" s="329"/>
      <c r="L7" s="329"/>
      <c r="M7" s="329"/>
      <c r="N7" s="329"/>
      <c r="O7" s="329"/>
      <c r="P7" s="330"/>
      <c r="Q7" s="21"/>
      <c r="R7" s="21"/>
      <c r="AD7" s="3"/>
      <c r="AE7" s="3"/>
      <c r="AF7" s="2" t="s">
        <v>12</v>
      </c>
      <c r="AG7" s="2"/>
      <c r="AH7" s="2"/>
      <c r="AI7" s="3"/>
      <c r="AJ7" s="3"/>
      <c r="AK7" s="3"/>
      <c r="AL7" s="3"/>
      <c r="AM7" s="3"/>
      <c r="AN7" s="3"/>
      <c r="AO7" s="3"/>
      <c r="AP7" s="3"/>
    </row>
    <row r="8" spans="1:42" s="5" customFormat="1" ht="62.25" customHeight="1">
      <c r="B8" s="21"/>
      <c r="C8" s="311"/>
      <c r="D8" s="312"/>
      <c r="E8" s="312"/>
      <c r="F8" s="312"/>
      <c r="G8" s="312"/>
      <c r="H8" s="312"/>
      <c r="I8" s="312"/>
      <c r="J8" s="312"/>
      <c r="K8" s="312"/>
      <c r="L8" s="312"/>
      <c r="M8" s="312"/>
      <c r="N8" s="312"/>
      <c r="O8" s="312"/>
      <c r="P8" s="313"/>
      <c r="Q8" s="21"/>
      <c r="R8" s="21"/>
      <c r="AD8" s="386" t="s">
        <v>2</v>
      </c>
      <c r="AE8" s="3"/>
      <c r="AF8" s="385" t="s">
        <v>13</v>
      </c>
      <c r="AG8" s="381"/>
      <c r="AH8" s="381"/>
      <c r="AI8" s="381" t="s">
        <v>14</v>
      </c>
      <c r="AJ8" s="388" t="s">
        <v>7</v>
      </c>
      <c r="AK8" s="388" t="s">
        <v>15</v>
      </c>
      <c r="AL8" s="388" t="s">
        <v>16</v>
      </c>
      <c r="AM8" s="381" t="s">
        <v>17</v>
      </c>
      <c r="AN8" s="381" t="s">
        <v>18</v>
      </c>
      <c r="AO8" s="381" t="s">
        <v>19</v>
      </c>
      <c r="AP8" s="383" t="s">
        <v>8</v>
      </c>
    </row>
    <row r="9" spans="1:42" s="5" customFormat="1" ht="107.25" customHeight="1" thickBot="1">
      <c r="B9" s="21"/>
      <c r="C9" s="314"/>
      <c r="D9" s="315"/>
      <c r="E9" s="315"/>
      <c r="F9" s="315"/>
      <c r="G9" s="315"/>
      <c r="H9" s="315"/>
      <c r="I9" s="315"/>
      <c r="J9" s="315"/>
      <c r="K9" s="315"/>
      <c r="L9" s="315"/>
      <c r="M9" s="315"/>
      <c r="N9" s="315"/>
      <c r="O9" s="315"/>
      <c r="P9" s="316"/>
      <c r="Q9" s="21"/>
      <c r="R9" s="21"/>
      <c r="AD9" s="387"/>
      <c r="AE9" s="3"/>
      <c r="AF9" s="147" t="s">
        <v>20</v>
      </c>
      <c r="AG9" s="158" t="s">
        <v>21</v>
      </c>
      <c r="AH9" s="158" t="s">
        <v>22</v>
      </c>
      <c r="AI9" s="382"/>
      <c r="AJ9" s="389"/>
      <c r="AK9" s="389"/>
      <c r="AL9" s="389"/>
      <c r="AM9" s="382"/>
      <c r="AN9" s="382"/>
      <c r="AO9" s="382"/>
      <c r="AP9" s="384"/>
    </row>
    <row r="10" spans="1:42" s="5" customFormat="1" ht="50.25" customHeight="1">
      <c r="B10" s="21"/>
      <c r="C10" s="292" t="s">
        <v>24</v>
      </c>
      <c r="D10" s="292"/>
      <c r="E10" s="292"/>
      <c r="F10" s="292"/>
      <c r="G10" s="292"/>
      <c r="H10" s="292"/>
      <c r="I10" s="292"/>
      <c r="J10" s="292"/>
      <c r="K10" s="292"/>
      <c r="L10" s="292"/>
      <c r="M10" s="292"/>
      <c r="N10" s="292"/>
      <c r="O10" s="292"/>
      <c r="P10" s="292"/>
      <c r="Q10" s="21"/>
      <c r="R10" s="21"/>
      <c r="AD10" s="151" t="str">
        <f>IF(C3="","",C3)</f>
        <v/>
      </c>
      <c r="AE10" s="3"/>
      <c r="AF10" s="151" t="str">
        <f>IF(K5="","",K5)</f>
        <v/>
      </c>
      <c r="AG10" s="151" t="str">
        <f>IF(O5="","",YEAR(O5))</f>
        <v/>
      </c>
      <c r="AH10" s="151" t="str">
        <f>IF(AD3="Sim","NT de Retorno","")</f>
        <v/>
      </c>
      <c r="AI10" s="151" t="str">
        <f>IF(G105="","",G105)</f>
        <v/>
      </c>
      <c r="AJ10" s="152" t="str">
        <f>IF(AE3="","",AE3)</f>
        <v/>
      </c>
      <c r="AK10" s="152"/>
      <c r="AL10" s="152"/>
      <c r="AM10" s="152" t="str">
        <f>_xlfn.CONCAT(AB18:AB47)</f>
        <v/>
      </c>
      <c r="AN10" s="153" t="str">
        <f>IF(C8="","",C8)</f>
        <v/>
      </c>
      <c r="AO10" s="151" t="s">
        <v>786</v>
      </c>
      <c r="AP10" s="151"/>
    </row>
    <row r="11" spans="1:42" s="5" customFormat="1" ht="11.25" customHeight="1" thickBot="1">
      <c r="B11" s="21"/>
      <c r="C11" s="57"/>
      <c r="D11" s="57"/>
      <c r="E11" s="57"/>
      <c r="F11" s="58"/>
      <c r="G11" s="58"/>
      <c r="H11" s="58"/>
      <c r="I11" s="58"/>
      <c r="J11" s="58"/>
      <c r="K11" s="58"/>
      <c r="L11" s="58"/>
      <c r="M11" s="58"/>
      <c r="N11" s="58"/>
      <c r="O11" s="58"/>
      <c r="P11" s="58"/>
      <c r="Q11" s="21"/>
      <c r="R11" s="21"/>
      <c r="AE11" s="3"/>
    </row>
    <row r="12" spans="1:42" s="5" customFormat="1" ht="16.5" customHeight="1" thickTop="1">
      <c r="A12" s="18"/>
      <c r="B12" s="21"/>
      <c r="C12" s="439" t="s">
        <v>787</v>
      </c>
      <c r="D12" s="439"/>
      <c r="E12" s="439"/>
      <c r="F12" s="439"/>
      <c r="G12" s="439"/>
      <c r="H12" s="439"/>
      <c r="I12" s="439"/>
      <c r="J12" s="439"/>
      <c r="K12" s="439"/>
      <c r="L12" s="439"/>
      <c r="M12" s="439"/>
      <c r="N12" s="439"/>
      <c r="O12" s="439"/>
      <c r="P12" s="439"/>
      <c r="Q12" s="21"/>
      <c r="AE12" s="3"/>
    </row>
    <row r="13" spans="1:42" s="5" customFormat="1" ht="16.5" customHeight="1">
      <c r="A13" s="18"/>
      <c r="B13" s="21"/>
      <c r="C13" s="439"/>
      <c r="D13" s="439"/>
      <c r="E13" s="439"/>
      <c r="F13" s="439"/>
      <c r="G13" s="439"/>
      <c r="H13" s="439"/>
      <c r="I13" s="439"/>
      <c r="J13" s="439"/>
      <c r="K13" s="439"/>
      <c r="L13" s="439"/>
      <c r="M13" s="439"/>
      <c r="N13" s="439"/>
      <c r="O13" s="439"/>
      <c r="P13" s="439"/>
      <c r="Q13" s="21"/>
    </row>
    <row r="14" spans="1:42" s="4" customFormat="1" ht="16.5" customHeight="1">
      <c r="C14" s="439"/>
      <c r="D14" s="439"/>
      <c r="E14" s="439"/>
      <c r="F14" s="439"/>
      <c r="G14" s="439"/>
      <c r="H14" s="439"/>
      <c r="I14" s="439"/>
      <c r="J14" s="439"/>
      <c r="K14" s="439"/>
      <c r="L14" s="439"/>
      <c r="M14" s="439"/>
      <c r="N14" s="439"/>
      <c r="O14" s="439"/>
      <c r="P14" s="439"/>
    </row>
    <row r="15" spans="1:42" s="4" customFormat="1" ht="6" customHeight="1" thickBot="1">
      <c r="C15" s="96"/>
      <c r="D15" s="96"/>
      <c r="E15" s="96"/>
      <c r="F15" s="96"/>
      <c r="G15" s="96"/>
      <c r="H15" s="96"/>
      <c r="I15" s="96"/>
      <c r="J15" s="96"/>
      <c r="K15" s="96"/>
      <c r="L15" s="96"/>
      <c r="M15" s="96"/>
      <c r="N15" s="96"/>
      <c r="O15" s="96"/>
      <c r="P15" s="97"/>
    </row>
    <row r="16" spans="1:42" s="4" customFormat="1" ht="18.75" customHeight="1">
      <c r="C16" s="442" t="s">
        <v>26</v>
      </c>
      <c r="D16" s="443"/>
      <c r="E16" s="444"/>
      <c r="F16" s="445" t="s">
        <v>324</v>
      </c>
      <c r="G16" s="446"/>
      <c r="H16" s="446"/>
      <c r="I16" s="446"/>
      <c r="J16" s="446"/>
      <c r="K16" s="447"/>
      <c r="L16" s="448" t="s">
        <v>28</v>
      </c>
      <c r="M16" s="449"/>
      <c r="N16" s="450"/>
      <c r="O16" s="451" t="s">
        <v>29</v>
      </c>
      <c r="P16" s="451" t="s">
        <v>30</v>
      </c>
      <c r="S16" s="440" t="s">
        <v>31</v>
      </c>
      <c r="T16" s="440" t="s">
        <v>32</v>
      </c>
      <c r="U16" s="440" t="s">
        <v>33</v>
      </c>
      <c r="V16" s="440" t="s">
        <v>34</v>
      </c>
      <c r="W16" s="440" t="s">
        <v>35</v>
      </c>
      <c r="X16" s="440" t="s">
        <v>36</v>
      </c>
      <c r="Y16" s="440" t="s">
        <v>37</v>
      </c>
      <c r="Z16" s="440" t="s">
        <v>38</v>
      </c>
      <c r="AA16" s="440" t="s">
        <v>39</v>
      </c>
      <c r="AB16" s="366" t="s">
        <v>40</v>
      </c>
    </row>
    <row r="17" spans="3:28" s="4" customFormat="1" ht="25.5" customHeight="1">
      <c r="C17" s="442"/>
      <c r="D17" s="443"/>
      <c r="E17" s="444"/>
      <c r="F17" s="445"/>
      <c r="G17" s="446"/>
      <c r="H17" s="446"/>
      <c r="I17" s="446"/>
      <c r="J17" s="446"/>
      <c r="K17" s="447"/>
      <c r="L17" s="90" t="s">
        <v>41</v>
      </c>
      <c r="M17" s="93" t="s">
        <v>42</v>
      </c>
      <c r="N17" s="90" t="s">
        <v>43</v>
      </c>
      <c r="O17" s="451"/>
      <c r="P17" s="451"/>
      <c r="S17" s="441"/>
      <c r="T17" s="441"/>
      <c r="U17" s="441"/>
      <c r="V17" s="441"/>
      <c r="W17" s="441"/>
      <c r="X17" s="441"/>
      <c r="Y17" s="441"/>
      <c r="Z17" s="441"/>
      <c r="AA17" s="441"/>
      <c r="AB17" s="367"/>
    </row>
    <row r="18" spans="3:28" ht="116.25" customHeight="1">
      <c r="C18" s="45">
        <v>13</v>
      </c>
      <c r="D18" s="223" t="s">
        <v>45</v>
      </c>
      <c r="E18" s="224"/>
      <c r="F18" s="45" t="s">
        <v>788</v>
      </c>
      <c r="G18" s="220" t="s">
        <v>789</v>
      </c>
      <c r="H18" s="221"/>
      <c r="I18" s="221"/>
      <c r="J18" s="221"/>
      <c r="K18" s="222"/>
      <c r="L18" s="62"/>
      <c r="M18" s="62"/>
      <c r="N18" s="62"/>
      <c r="O18" s="63">
        <v>3</v>
      </c>
      <c r="P18" s="63">
        <v>2</v>
      </c>
      <c r="S18" s="1">
        <f>IF(AND(OR($M18="x",$N18="x"),$O18=1,$P18=3),1,0)</f>
        <v>0</v>
      </c>
      <c r="T18" s="1">
        <f t="shared" ref="T18:T47" si="0">IF(AND(OR($M18="x",$N18="x"),$O18=2,$P18=3),1,0)</f>
        <v>0</v>
      </c>
      <c r="U18" s="1">
        <f t="shared" ref="U18:U47" si="1">IF(AND(OR($M18="x",$N18="x"),$O18=3,$P18=3),1,0)</f>
        <v>0</v>
      </c>
      <c r="V18" s="1">
        <f t="shared" ref="V18:V47" si="2">IF(AND(OR($M18="x",$N18="x"),$O18=1,$P18=2),1,0)</f>
        <v>0</v>
      </c>
      <c r="W18" s="1">
        <f t="shared" ref="W18:W47" si="3">IF(AND(OR($M18="x",$N18="x"),$O18=2,$P18=2),1,0)</f>
        <v>0</v>
      </c>
      <c r="X18" s="1">
        <f t="shared" ref="X18:X47" si="4">IF(AND(OR($M18="x",$N18="x"),$O18=3,$P18=2),1,0)</f>
        <v>0</v>
      </c>
      <c r="Y18" s="1">
        <f t="shared" ref="Y18:Y47" si="5">IF(AND(OR($M18="x",$N18="x"),$O18=1,$P18=1),1,0)</f>
        <v>0</v>
      </c>
      <c r="Z18" s="1">
        <f t="shared" ref="Z18:Z47" si="6">IF(AND(OR($M18="x",$N18="x"),$O18=2,$P18=1),1,0)</f>
        <v>0</v>
      </c>
      <c r="AA18" s="1">
        <f t="shared" ref="AA18:AA47" si="7">IF(AND(OR($M18="x",$N18="x"),$O18=3,$P18=1),1,0)</f>
        <v>0</v>
      </c>
      <c r="AB18" s="1" t="str">
        <f>IF(OR(M18="X",N18="X"),_xlfn.CONCAT(F18,";"),"")</f>
        <v/>
      </c>
    </row>
    <row r="19" spans="3:28" ht="132.75" customHeight="1">
      <c r="C19" s="45">
        <v>13</v>
      </c>
      <c r="D19" s="223" t="s">
        <v>45</v>
      </c>
      <c r="E19" s="224"/>
      <c r="F19" s="45" t="s">
        <v>790</v>
      </c>
      <c r="G19" s="220" t="s">
        <v>791</v>
      </c>
      <c r="H19" s="221"/>
      <c r="I19" s="221"/>
      <c r="J19" s="221"/>
      <c r="K19" s="222"/>
      <c r="L19" s="62"/>
      <c r="M19" s="62"/>
      <c r="N19" s="62"/>
      <c r="O19" s="63">
        <v>3</v>
      </c>
      <c r="P19" s="63">
        <v>2</v>
      </c>
      <c r="S19" s="1">
        <f t="shared" ref="S19:S47" si="8">IF(AND(OR($M19="x",$N19="x"),$O19=1,$P19=3),1,0)</f>
        <v>0</v>
      </c>
      <c r="T19" s="1">
        <f t="shared" si="0"/>
        <v>0</v>
      </c>
      <c r="U19" s="1">
        <f t="shared" si="1"/>
        <v>0</v>
      </c>
      <c r="V19" s="1">
        <f t="shared" si="2"/>
        <v>0</v>
      </c>
      <c r="W19" s="1">
        <f t="shared" si="3"/>
        <v>0</v>
      </c>
      <c r="X19" s="1">
        <f t="shared" si="4"/>
        <v>0</v>
      </c>
      <c r="Y19" s="1">
        <f t="shared" si="5"/>
        <v>0</v>
      </c>
      <c r="Z19" s="1">
        <f t="shared" si="6"/>
        <v>0</v>
      </c>
      <c r="AA19" s="1">
        <f t="shared" si="7"/>
        <v>0</v>
      </c>
      <c r="AB19" s="1" t="str">
        <f t="shared" ref="AB19:AB47" si="9">IF(OR(M19="X",N19="X"),_xlfn.CONCAT(F19,";"),"")</f>
        <v/>
      </c>
    </row>
    <row r="20" spans="3:28" ht="166.5" customHeight="1">
      <c r="C20" s="45">
        <v>13</v>
      </c>
      <c r="D20" s="223" t="s">
        <v>45</v>
      </c>
      <c r="E20" s="224"/>
      <c r="F20" s="45" t="s">
        <v>792</v>
      </c>
      <c r="G20" s="220" t="s">
        <v>793</v>
      </c>
      <c r="H20" s="221"/>
      <c r="I20" s="221"/>
      <c r="J20" s="221"/>
      <c r="K20" s="222"/>
      <c r="L20" s="62"/>
      <c r="M20" s="62"/>
      <c r="N20" s="62"/>
      <c r="O20" s="63">
        <v>3</v>
      </c>
      <c r="P20" s="63">
        <v>2</v>
      </c>
      <c r="S20" s="1">
        <f t="shared" si="8"/>
        <v>0</v>
      </c>
      <c r="T20" s="1">
        <f t="shared" si="0"/>
        <v>0</v>
      </c>
      <c r="U20" s="1">
        <f t="shared" si="1"/>
        <v>0</v>
      </c>
      <c r="V20" s="1">
        <f t="shared" si="2"/>
        <v>0</v>
      </c>
      <c r="W20" s="1">
        <f t="shared" si="3"/>
        <v>0</v>
      </c>
      <c r="X20" s="1">
        <f t="shared" si="4"/>
        <v>0</v>
      </c>
      <c r="Y20" s="1">
        <f t="shared" si="5"/>
        <v>0</v>
      </c>
      <c r="Z20" s="1">
        <f t="shared" si="6"/>
        <v>0</v>
      </c>
      <c r="AA20" s="1">
        <f t="shared" si="7"/>
        <v>0</v>
      </c>
      <c r="AB20" s="1" t="str">
        <f t="shared" si="9"/>
        <v/>
      </c>
    </row>
    <row r="21" spans="3:28" ht="164.25" customHeight="1">
      <c r="C21" s="45">
        <v>13</v>
      </c>
      <c r="D21" s="223" t="s">
        <v>45</v>
      </c>
      <c r="E21" s="224"/>
      <c r="F21" s="45" t="s">
        <v>794</v>
      </c>
      <c r="G21" s="220" t="s">
        <v>795</v>
      </c>
      <c r="H21" s="221"/>
      <c r="I21" s="221"/>
      <c r="J21" s="221"/>
      <c r="K21" s="222"/>
      <c r="L21" s="62"/>
      <c r="M21" s="62"/>
      <c r="N21" s="62"/>
      <c r="O21" s="63">
        <v>3</v>
      </c>
      <c r="P21" s="63">
        <v>2</v>
      </c>
      <c r="S21" s="1">
        <f t="shared" si="8"/>
        <v>0</v>
      </c>
      <c r="T21" s="1">
        <f t="shared" si="0"/>
        <v>0</v>
      </c>
      <c r="U21" s="1">
        <f t="shared" si="1"/>
        <v>0</v>
      </c>
      <c r="V21" s="1">
        <f t="shared" si="2"/>
        <v>0</v>
      </c>
      <c r="W21" s="1">
        <f t="shared" si="3"/>
        <v>0</v>
      </c>
      <c r="X21" s="1">
        <f t="shared" si="4"/>
        <v>0</v>
      </c>
      <c r="Y21" s="1">
        <f t="shared" si="5"/>
        <v>0</v>
      </c>
      <c r="Z21" s="1">
        <f t="shared" si="6"/>
        <v>0</v>
      </c>
      <c r="AA21" s="1">
        <f t="shared" si="7"/>
        <v>0</v>
      </c>
      <c r="AB21" s="1" t="str">
        <f t="shared" si="9"/>
        <v/>
      </c>
    </row>
    <row r="22" spans="3:28" ht="87" customHeight="1">
      <c r="C22" s="45">
        <v>13</v>
      </c>
      <c r="D22" s="223" t="s">
        <v>45</v>
      </c>
      <c r="E22" s="224"/>
      <c r="F22" s="45" t="s">
        <v>796</v>
      </c>
      <c r="G22" s="220" t="s">
        <v>797</v>
      </c>
      <c r="H22" s="221"/>
      <c r="I22" s="221"/>
      <c r="J22" s="221"/>
      <c r="K22" s="222"/>
      <c r="L22" s="62"/>
      <c r="M22" s="62"/>
      <c r="N22" s="62"/>
      <c r="O22" s="63">
        <v>3</v>
      </c>
      <c r="P22" s="63">
        <v>2</v>
      </c>
      <c r="S22" s="1">
        <f>IF(AND(OR($M22="x",$N22="x"),$O22=1,$P22=3),1,0)</f>
        <v>0</v>
      </c>
      <c r="T22" s="1">
        <f t="shared" si="0"/>
        <v>0</v>
      </c>
      <c r="U22" s="1">
        <f t="shared" si="1"/>
        <v>0</v>
      </c>
      <c r="V22" s="1">
        <f t="shared" si="2"/>
        <v>0</v>
      </c>
      <c r="W22" s="1">
        <f t="shared" si="3"/>
        <v>0</v>
      </c>
      <c r="X22" s="1">
        <f t="shared" si="4"/>
        <v>0</v>
      </c>
      <c r="Y22" s="1">
        <f t="shared" si="5"/>
        <v>0</v>
      </c>
      <c r="Z22" s="1">
        <f t="shared" si="6"/>
        <v>0</v>
      </c>
      <c r="AA22" s="1">
        <f t="shared" si="7"/>
        <v>0</v>
      </c>
      <c r="AB22" s="1" t="str">
        <f t="shared" si="9"/>
        <v/>
      </c>
    </row>
    <row r="23" spans="3:28" ht="74.25" customHeight="1">
      <c r="C23" s="45">
        <v>13</v>
      </c>
      <c r="D23" s="223" t="s">
        <v>45</v>
      </c>
      <c r="E23" s="224"/>
      <c r="F23" s="45" t="s">
        <v>798</v>
      </c>
      <c r="G23" s="220" t="s">
        <v>799</v>
      </c>
      <c r="H23" s="221"/>
      <c r="I23" s="221"/>
      <c r="J23" s="221"/>
      <c r="K23" s="222"/>
      <c r="L23" s="62"/>
      <c r="M23" s="62"/>
      <c r="N23" s="62"/>
      <c r="O23" s="63">
        <v>3</v>
      </c>
      <c r="P23" s="63">
        <v>2</v>
      </c>
      <c r="S23" s="1">
        <f t="shared" si="8"/>
        <v>0</v>
      </c>
      <c r="T23" s="1">
        <f t="shared" si="0"/>
        <v>0</v>
      </c>
      <c r="U23" s="1">
        <f t="shared" si="1"/>
        <v>0</v>
      </c>
      <c r="V23" s="1">
        <f t="shared" si="2"/>
        <v>0</v>
      </c>
      <c r="W23" s="1">
        <f t="shared" si="3"/>
        <v>0</v>
      </c>
      <c r="X23" s="1">
        <f t="shared" si="4"/>
        <v>0</v>
      </c>
      <c r="Y23" s="1">
        <f t="shared" si="5"/>
        <v>0</v>
      </c>
      <c r="Z23" s="1">
        <f t="shared" si="6"/>
        <v>0</v>
      </c>
      <c r="AA23" s="1">
        <f t="shared" si="7"/>
        <v>0</v>
      </c>
      <c r="AB23" s="1" t="str">
        <f t="shared" si="9"/>
        <v/>
      </c>
    </row>
    <row r="24" spans="3:28" ht="45" customHeight="1">
      <c r="C24" s="45">
        <v>13</v>
      </c>
      <c r="D24" s="223" t="s">
        <v>45</v>
      </c>
      <c r="E24" s="224"/>
      <c r="F24" s="45" t="s">
        <v>800</v>
      </c>
      <c r="G24" s="220" t="s">
        <v>801</v>
      </c>
      <c r="H24" s="221"/>
      <c r="I24" s="221"/>
      <c r="J24" s="221"/>
      <c r="K24" s="222"/>
      <c r="L24" s="62"/>
      <c r="M24" s="62"/>
      <c r="N24" s="62"/>
      <c r="O24" s="63">
        <v>3</v>
      </c>
      <c r="P24" s="63">
        <v>2</v>
      </c>
      <c r="S24" s="1">
        <f t="shared" si="8"/>
        <v>0</v>
      </c>
      <c r="T24" s="1">
        <f t="shared" si="0"/>
        <v>0</v>
      </c>
      <c r="U24" s="1">
        <f t="shared" si="1"/>
        <v>0</v>
      </c>
      <c r="V24" s="1">
        <f t="shared" si="2"/>
        <v>0</v>
      </c>
      <c r="W24" s="1">
        <f t="shared" si="3"/>
        <v>0</v>
      </c>
      <c r="X24" s="1">
        <f t="shared" si="4"/>
        <v>0</v>
      </c>
      <c r="Y24" s="1">
        <f t="shared" si="5"/>
        <v>0</v>
      </c>
      <c r="Z24" s="1">
        <f t="shared" si="6"/>
        <v>0</v>
      </c>
      <c r="AA24" s="1">
        <f t="shared" si="7"/>
        <v>0</v>
      </c>
      <c r="AB24" s="1" t="str">
        <f t="shared" si="9"/>
        <v/>
      </c>
    </row>
    <row r="25" spans="3:28" ht="85.5" customHeight="1">
      <c r="C25" s="45">
        <v>13</v>
      </c>
      <c r="D25" s="223" t="s">
        <v>45</v>
      </c>
      <c r="E25" s="224"/>
      <c r="F25" s="45" t="s">
        <v>802</v>
      </c>
      <c r="G25" s="220" t="s">
        <v>803</v>
      </c>
      <c r="H25" s="221"/>
      <c r="I25" s="221"/>
      <c r="J25" s="221"/>
      <c r="K25" s="222"/>
      <c r="L25" s="62"/>
      <c r="M25" s="62"/>
      <c r="N25" s="62"/>
      <c r="O25" s="63">
        <v>3</v>
      </c>
      <c r="P25" s="63">
        <v>2</v>
      </c>
      <c r="S25" s="1">
        <f>IF(AND(OR($M25="x",$N25="x"),$O25=1,$P25=3),1,0)</f>
        <v>0</v>
      </c>
      <c r="T25" s="1">
        <f t="shared" si="0"/>
        <v>0</v>
      </c>
      <c r="U25" s="1">
        <f t="shared" si="1"/>
        <v>0</v>
      </c>
      <c r="V25" s="1">
        <f t="shared" si="2"/>
        <v>0</v>
      </c>
      <c r="W25" s="1">
        <f t="shared" si="3"/>
        <v>0</v>
      </c>
      <c r="X25" s="1">
        <f t="shared" si="4"/>
        <v>0</v>
      </c>
      <c r="Y25" s="1">
        <f t="shared" si="5"/>
        <v>0</v>
      </c>
      <c r="Z25" s="1">
        <f t="shared" si="6"/>
        <v>0</v>
      </c>
      <c r="AA25" s="1">
        <f t="shared" si="7"/>
        <v>0</v>
      </c>
      <c r="AB25" s="1" t="str">
        <f t="shared" si="9"/>
        <v/>
      </c>
    </row>
    <row r="26" spans="3:28" ht="98.25" customHeight="1">
      <c r="C26" s="45">
        <v>13</v>
      </c>
      <c r="D26" s="223" t="s">
        <v>45</v>
      </c>
      <c r="E26" s="224"/>
      <c r="F26" s="45" t="s">
        <v>804</v>
      </c>
      <c r="G26" s="220" t="s">
        <v>805</v>
      </c>
      <c r="H26" s="221"/>
      <c r="I26" s="221"/>
      <c r="J26" s="221"/>
      <c r="K26" s="222"/>
      <c r="L26" s="62"/>
      <c r="M26" s="62"/>
      <c r="N26" s="62"/>
      <c r="O26" s="63">
        <v>3</v>
      </c>
      <c r="P26" s="63">
        <v>2</v>
      </c>
      <c r="S26" s="1">
        <f t="shared" si="8"/>
        <v>0</v>
      </c>
      <c r="T26" s="1">
        <f t="shared" si="0"/>
        <v>0</v>
      </c>
      <c r="U26" s="1">
        <f t="shared" si="1"/>
        <v>0</v>
      </c>
      <c r="V26" s="1">
        <f t="shared" si="2"/>
        <v>0</v>
      </c>
      <c r="W26" s="1">
        <f t="shared" si="3"/>
        <v>0</v>
      </c>
      <c r="X26" s="1">
        <f t="shared" si="4"/>
        <v>0</v>
      </c>
      <c r="Y26" s="1">
        <f t="shared" si="5"/>
        <v>0</v>
      </c>
      <c r="Z26" s="1">
        <f t="shared" si="6"/>
        <v>0</v>
      </c>
      <c r="AA26" s="1">
        <f t="shared" si="7"/>
        <v>0</v>
      </c>
      <c r="AB26" s="1" t="str">
        <f t="shared" si="9"/>
        <v/>
      </c>
    </row>
    <row r="27" spans="3:28" ht="93.75" customHeight="1">
      <c r="C27" s="45">
        <v>13</v>
      </c>
      <c r="D27" s="223" t="s">
        <v>45</v>
      </c>
      <c r="E27" s="224"/>
      <c r="F27" s="45" t="s">
        <v>806</v>
      </c>
      <c r="G27" s="220" t="s">
        <v>651</v>
      </c>
      <c r="H27" s="221"/>
      <c r="I27" s="221"/>
      <c r="J27" s="221"/>
      <c r="K27" s="222"/>
      <c r="L27" s="62"/>
      <c r="M27" s="62"/>
      <c r="N27" s="62"/>
      <c r="O27" s="63">
        <v>3</v>
      </c>
      <c r="P27" s="63">
        <v>2</v>
      </c>
      <c r="S27" s="1">
        <f>IF(AND(OR($M27="x",$N27="x"),$O27=1,$P27=3),1,0)</f>
        <v>0</v>
      </c>
      <c r="T27" s="1">
        <f t="shared" si="0"/>
        <v>0</v>
      </c>
      <c r="U27" s="1">
        <f t="shared" si="1"/>
        <v>0</v>
      </c>
      <c r="V27" s="1">
        <f t="shared" si="2"/>
        <v>0</v>
      </c>
      <c r="W27" s="1">
        <f t="shared" si="3"/>
        <v>0</v>
      </c>
      <c r="X27" s="1">
        <f t="shared" si="4"/>
        <v>0</v>
      </c>
      <c r="Y27" s="1">
        <f t="shared" si="5"/>
        <v>0</v>
      </c>
      <c r="Z27" s="1">
        <f t="shared" si="6"/>
        <v>0</v>
      </c>
      <c r="AA27" s="1">
        <f t="shared" si="7"/>
        <v>0</v>
      </c>
      <c r="AB27" s="1" t="str">
        <f t="shared" si="9"/>
        <v/>
      </c>
    </row>
    <row r="28" spans="3:28" ht="111" customHeight="1">
      <c r="C28" s="45">
        <v>13</v>
      </c>
      <c r="D28" s="223" t="s">
        <v>45</v>
      </c>
      <c r="E28" s="224"/>
      <c r="F28" s="45" t="s">
        <v>807</v>
      </c>
      <c r="G28" s="220" t="s">
        <v>67</v>
      </c>
      <c r="H28" s="221"/>
      <c r="I28" s="221"/>
      <c r="J28" s="221"/>
      <c r="K28" s="222"/>
      <c r="L28" s="62"/>
      <c r="M28" s="62"/>
      <c r="N28" s="62"/>
      <c r="O28" s="63">
        <v>3</v>
      </c>
      <c r="P28" s="63">
        <v>2</v>
      </c>
      <c r="S28" s="1">
        <f t="shared" si="8"/>
        <v>0</v>
      </c>
      <c r="T28" s="1">
        <f t="shared" si="0"/>
        <v>0</v>
      </c>
      <c r="U28" s="1">
        <f t="shared" si="1"/>
        <v>0</v>
      </c>
      <c r="V28" s="1">
        <f t="shared" si="2"/>
        <v>0</v>
      </c>
      <c r="W28" s="1">
        <f t="shared" si="3"/>
        <v>0</v>
      </c>
      <c r="X28" s="1">
        <f t="shared" si="4"/>
        <v>0</v>
      </c>
      <c r="Y28" s="1">
        <f t="shared" si="5"/>
        <v>0</v>
      </c>
      <c r="Z28" s="1">
        <f t="shared" si="6"/>
        <v>0</v>
      </c>
      <c r="AA28" s="1">
        <f t="shared" si="7"/>
        <v>0</v>
      </c>
      <c r="AB28" s="1" t="str">
        <f t="shared" si="9"/>
        <v/>
      </c>
    </row>
    <row r="29" spans="3:28" ht="114" customHeight="1">
      <c r="C29" s="45">
        <v>13</v>
      </c>
      <c r="D29" s="223" t="s">
        <v>45</v>
      </c>
      <c r="E29" s="224"/>
      <c r="F29" s="45" t="s">
        <v>808</v>
      </c>
      <c r="G29" s="220" t="s">
        <v>69</v>
      </c>
      <c r="H29" s="221"/>
      <c r="I29" s="221"/>
      <c r="J29" s="221"/>
      <c r="K29" s="222"/>
      <c r="L29" s="62"/>
      <c r="M29" s="62"/>
      <c r="N29" s="62"/>
      <c r="O29" s="63">
        <v>3</v>
      </c>
      <c r="P29" s="63">
        <v>2</v>
      </c>
      <c r="S29" s="1">
        <f>IF(AND(OR($M29="x",$N29="x"),$O29=1,$P29=3),1,0)</f>
        <v>0</v>
      </c>
      <c r="T29" s="1">
        <f t="shared" si="0"/>
        <v>0</v>
      </c>
      <c r="U29" s="1">
        <f t="shared" si="1"/>
        <v>0</v>
      </c>
      <c r="V29" s="1">
        <f t="shared" si="2"/>
        <v>0</v>
      </c>
      <c r="W29" s="1">
        <f t="shared" si="3"/>
        <v>0</v>
      </c>
      <c r="X29" s="1">
        <f t="shared" si="4"/>
        <v>0</v>
      </c>
      <c r="Y29" s="1">
        <f t="shared" si="5"/>
        <v>0</v>
      </c>
      <c r="Z29" s="1">
        <f t="shared" si="6"/>
        <v>0</v>
      </c>
      <c r="AA29" s="1">
        <f t="shared" si="7"/>
        <v>0</v>
      </c>
      <c r="AB29" s="1" t="str">
        <f t="shared" si="9"/>
        <v/>
      </c>
    </row>
    <row r="30" spans="3:28" ht="114" customHeight="1">
      <c r="C30" s="45">
        <v>13</v>
      </c>
      <c r="D30" s="223" t="s">
        <v>45</v>
      </c>
      <c r="E30" s="224"/>
      <c r="F30" s="45" t="s">
        <v>809</v>
      </c>
      <c r="G30" s="220" t="s">
        <v>71</v>
      </c>
      <c r="H30" s="221"/>
      <c r="I30" s="221"/>
      <c r="J30" s="221"/>
      <c r="K30" s="222"/>
      <c r="L30" s="62"/>
      <c r="M30" s="62"/>
      <c r="N30" s="62"/>
      <c r="O30" s="63">
        <v>3</v>
      </c>
      <c r="P30" s="63">
        <v>2</v>
      </c>
      <c r="S30" s="1">
        <f t="shared" si="8"/>
        <v>0</v>
      </c>
      <c r="T30" s="1">
        <f t="shared" si="0"/>
        <v>0</v>
      </c>
      <c r="U30" s="1">
        <f t="shared" si="1"/>
        <v>0</v>
      </c>
      <c r="V30" s="1">
        <f t="shared" si="2"/>
        <v>0</v>
      </c>
      <c r="W30" s="1">
        <f t="shared" si="3"/>
        <v>0</v>
      </c>
      <c r="X30" s="1">
        <f t="shared" si="4"/>
        <v>0</v>
      </c>
      <c r="Y30" s="1">
        <f t="shared" si="5"/>
        <v>0</v>
      </c>
      <c r="Z30" s="1">
        <f t="shared" si="6"/>
        <v>0</v>
      </c>
      <c r="AA30" s="1">
        <f t="shared" si="7"/>
        <v>0</v>
      </c>
      <c r="AB30" s="1" t="str">
        <f t="shared" si="9"/>
        <v/>
      </c>
    </row>
    <row r="31" spans="3:28" ht="83.25" customHeight="1">
      <c r="C31" s="45">
        <v>13</v>
      </c>
      <c r="D31" s="223" t="s">
        <v>45</v>
      </c>
      <c r="E31" s="224"/>
      <c r="F31" s="45" t="s">
        <v>810</v>
      </c>
      <c r="G31" s="220" t="s">
        <v>73</v>
      </c>
      <c r="H31" s="221"/>
      <c r="I31" s="221"/>
      <c r="J31" s="221"/>
      <c r="K31" s="222"/>
      <c r="L31" s="62"/>
      <c r="M31" s="62"/>
      <c r="N31" s="62"/>
      <c r="O31" s="63">
        <v>3</v>
      </c>
      <c r="P31" s="63">
        <v>2</v>
      </c>
      <c r="S31" s="1">
        <f>IF(AND(OR($M31="x",$N31="x"),$O31=1,$P31=3),1,0)</f>
        <v>0</v>
      </c>
      <c r="T31" s="1">
        <f t="shared" si="0"/>
        <v>0</v>
      </c>
      <c r="U31" s="1">
        <f t="shared" si="1"/>
        <v>0</v>
      </c>
      <c r="V31" s="1">
        <f t="shared" si="2"/>
        <v>0</v>
      </c>
      <c r="W31" s="1">
        <f t="shared" si="3"/>
        <v>0</v>
      </c>
      <c r="X31" s="1">
        <f t="shared" si="4"/>
        <v>0</v>
      </c>
      <c r="Y31" s="1">
        <f t="shared" si="5"/>
        <v>0</v>
      </c>
      <c r="Z31" s="1">
        <f t="shared" si="6"/>
        <v>0</v>
      </c>
      <c r="AA31" s="1">
        <f t="shared" si="7"/>
        <v>0</v>
      </c>
      <c r="AB31" s="1" t="str">
        <f t="shared" si="9"/>
        <v/>
      </c>
    </row>
    <row r="32" spans="3:28" ht="130.5" customHeight="1">
      <c r="C32" s="45">
        <v>13</v>
      </c>
      <c r="D32" s="223" t="s">
        <v>45</v>
      </c>
      <c r="E32" s="224"/>
      <c r="F32" s="45" t="s">
        <v>811</v>
      </c>
      <c r="G32" s="220" t="s">
        <v>812</v>
      </c>
      <c r="H32" s="221"/>
      <c r="I32" s="221"/>
      <c r="J32" s="221"/>
      <c r="K32" s="222"/>
      <c r="L32" s="62"/>
      <c r="M32" s="62"/>
      <c r="N32" s="62"/>
      <c r="O32" s="63">
        <v>3</v>
      </c>
      <c r="P32" s="63">
        <v>2</v>
      </c>
      <c r="S32" s="1">
        <f t="shared" si="8"/>
        <v>0</v>
      </c>
      <c r="T32" s="1">
        <f t="shared" si="0"/>
        <v>0</v>
      </c>
      <c r="U32" s="1">
        <f t="shared" si="1"/>
        <v>0</v>
      </c>
      <c r="V32" s="1">
        <f t="shared" si="2"/>
        <v>0</v>
      </c>
      <c r="W32" s="1">
        <f t="shared" si="3"/>
        <v>0</v>
      </c>
      <c r="X32" s="1">
        <f t="shared" si="4"/>
        <v>0</v>
      </c>
      <c r="Y32" s="1">
        <f t="shared" si="5"/>
        <v>0</v>
      </c>
      <c r="Z32" s="1">
        <f t="shared" si="6"/>
        <v>0</v>
      </c>
      <c r="AA32" s="1">
        <f t="shared" si="7"/>
        <v>0</v>
      </c>
      <c r="AB32" s="1" t="str">
        <f t="shared" si="9"/>
        <v/>
      </c>
    </row>
    <row r="33" spans="2:28" ht="130.5" customHeight="1">
      <c r="C33" s="45">
        <v>13</v>
      </c>
      <c r="D33" s="223" t="s">
        <v>45</v>
      </c>
      <c r="E33" s="224"/>
      <c r="F33" s="45" t="s">
        <v>813</v>
      </c>
      <c r="G33" s="220" t="s">
        <v>814</v>
      </c>
      <c r="H33" s="221"/>
      <c r="I33" s="221"/>
      <c r="J33" s="221"/>
      <c r="K33" s="222"/>
      <c r="L33" s="62"/>
      <c r="M33" s="62"/>
      <c r="N33" s="62"/>
      <c r="O33" s="63">
        <v>3</v>
      </c>
      <c r="P33" s="63">
        <v>2</v>
      </c>
      <c r="S33" s="1">
        <f t="shared" si="8"/>
        <v>0</v>
      </c>
      <c r="T33" s="1">
        <f t="shared" si="0"/>
        <v>0</v>
      </c>
      <c r="U33" s="1">
        <f t="shared" si="1"/>
        <v>0</v>
      </c>
      <c r="V33" s="1">
        <f t="shared" si="2"/>
        <v>0</v>
      </c>
      <c r="W33" s="1">
        <f t="shared" si="3"/>
        <v>0</v>
      </c>
      <c r="X33" s="1">
        <f t="shared" si="4"/>
        <v>0</v>
      </c>
      <c r="Y33" s="1">
        <f t="shared" si="5"/>
        <v>0</v>
      </c>
      <c r="Z33" s="1">
        <f t="shared" si="6"/>
        <v>0</v>
      </c>
      <c r="AA33" s="1">
        <f t="shared" si="7"/>
        <v>0</v>
      </c>
      <c r="AB33" s="1" t="str">
        <f t="shared" si="9"/>
        <v/>
      </c>
    </row>
    <row r="34" spans="2:28" ht="223.5" customHeight="1">
      <c r="C34" s="45">
        <v>13</v>
      </c>
      <c r="D34" s="223" t="s">
        <v>45</v>
      </c>
      <c r="E34" s="224"/>
      <c r="F34" s="45" t="s">
        <v>815</v>
      </c>
      <c r="G34" s="220" t="s">
        <v>816</v>
      </c>
      <c r="H34" s="221"/>
      <c r="I34" s="221"/>
      <c r="J34" s="221"/>
      <c r="K34" s="222"/>
      <c r="L34" s="62"/>
      <c r="M34" s="62"/>
      <c r="N34" s="62"/>
      <c r="O34" s="63">
        <v>3</v>
      </c>
      <c r="P34" s="63">
        <v>2</v>
      </c>
      <c r="S34" s="1">
        <f t="shared" si="8"/>
        <v>0</v>
      </c>
      <c r="T34" s="1">
        <f t="shared" si="0"/>
        <v>0</v>
      </c>
      <c r="U34" s="1">
        <f t="shared" si="1"/>
        <v>0</v>
      </c>
      <c r="V34" s="1">
        <f t="shared" si="2"/>
        <v>0</v>
      </c>
      <c r="W34" s="1">
        <f t="shared" si="3"/>
        <v>0</v>
      </c>
      <c r="X34" s="1">
        <f t="shared" si="4"/>
        <v>0</v>
      </c>
      <c r="Y34" s="1">
        <f t="shared" si="5"/>
        <v>0</v>
      </c>
      <c r="Z34" s="1">
        <f t="shared" si="6"/>
        <v>0</v>
      </c>
      <c r="AA34" s="1">
        <f t="shared" si="7"/>
        <v>0</v>
      </c>
      <c r="AB34" s="1" t="str">
        <f t="shared" si="9"/>
        <v/>
      </c>
    </row>
    <row r="35" spans="2:28" ht="106.5" customHeight="1">
      <c r="C35" s="45">
        <v>13</v>
      </c>
      <c r="D35" s="223" t="s">
        <v>45</v>
      </c>
      <c r="E35" s="224"/>
      <c r="F35" s="45" t="s">
        <v>817</v>
      </c>
      <c r="G35" s="220" t="s">
        <v>818</v>
      </c>
      <c r="H35" s="221"/>
      <c r="I35" s="221"/>
      <c r="J35" s="221"/>
      <c r="K35" s="222"/>
      <c r="L35" s="62"/>
      <c r="M35" s="62"/>
      <c r="N35" s="62"/>
      <c r="O35" s="63">
        <v>3</v>
      </c>
      <c r="P35" s="63">
        <v>2</v>
      </c>
      <c r="S35" s="1">
        <f>IF(AND(OR($M35="x",$N35="x"),$O35=1,$P35=3),1,0)</f>
        <v>0</v>
      </c>
      <c r="T35" s="1">
        <f t="shared" si="0"/>
        <v>0</v>
      </c>
      <c r="U35" s="1">
        <f t="shared" si="1"/>
        <v>0</v>
      </c>
      <c r="V35" s="1">
        <f t="shared" si="2"/>
        <v>0</v>
      </c>
      <c r="W35" s="1">
        <f t="shared" si="3"/>
        <v>0</v>
      </c>
      <c r="X35" s="1">
        <f t="shared" si="4"/>
        <v>0</v>
      </c>
      <c r="Y35" s="1">
        <f t="shared" si="5"/>
        <v>0</v>
      </c>
      <c r="Z35" s="1">
        <f t="shared" si="6"/>
        <v>0</v>
      </c>
      <c r="AA35" s="1">
        <f t="shared" si="7"/>
        <v>0</v>
      </c>
      <c r="AB35" s="1" t="str">
        <f t="shared" si="9"/>
        <v/>
      </c>
    </row>
    <row r="36" spans="2:28" ht="165.75" customHeight="1">
      <c r="C36" s="45">
        <v>13</v>
      </c>
      <c r="D36" s="223" t="s">
        <v>45</v>
      </c>
      <c r="E36" s="224"/>
      <c r="F36" s="45" t="s">
        <v>819</v>
      </c>
      <c r="G36" s="220" t="s">
        <v>99</v>
      </c>
      <c r="H36" s="221"/>
      <c r="I36" s="221"/>
      <c r="J36" s="221"/>
      <c r="K36" s="222"/>
      <c r="L36" s="62"/>
      <c r="M36" s="62"/>
      <c r="N36" s="62"/>
      <c r="O36" s="63">
        <v>3</v>
      </c>
      <c r="P36" s="63">
        <v>2</v>
      </c>
      <c r="S36" s="1">
        <f t="shared" si="8"/>
        <v>0</v>
      </c>
      <c r="T36" s="1">
        <f t="shared" si="0"/>
        <v>0</v>
      </c>
      <c r="U36" s="1">
        <f t="shared" si="1"/>
        <v>0</v>
      </c>
      <c r="V36" s="1">
        <f t="shared" si="2"/>
        <v>0</v>
      </c>
      <c r="W36" s="1">
        <f t="shared" si="3"/>
        <v>0</v>
      </c>
      <c r="X36" s="1">
        <f t="shared" si="4"/>
        <v>0</v>
      </c>
      <c r="Y36" s="1">
        <f t="shared" si="5"/>
        <v>0</v>
      </c>
      <c r="Z36" s="1">
        <f t="shared" si="6"/>
        <v>0</v>
      </c>
      <c r="AA36" s="1">
        <f t="shared" si="7"/>
        <v>0</v>
      </c>
      <c r="AB36" s="1" t="str">
        <f t="shared" si="9"/>
        <v/>
      </c>
    </row>
    <row r="37" spans="2:28" ht="152.25" customHeight="1">
      <c r="C37" s="45">
        <v>13</v>
      </c>
      <c r="D37" s="223" t="s">
        <v>45</v>
      </c>
      <c r="E37" s="224"/>
      <c r="F37" s="45" t="s">
        <v>820</v>
      </c>
      <c r="G37" s="220" t="s">
        <v>101</v>
      </c>
      <c r="H37" s="221"/>
      <c r="I37" s="221"/>
      <c r="J37" s="221"/>
      <c r="K37" s="222"/>
      <c r="L37" s="62"/>
      <c r="M37" s="62"/>
      <c r="N37" s="62"/>
      <c r="O37" s="63">
        <v>3</v>
      </c>
      <c r="P37" s="63">
        <v>2</v>
      </c>
      <c r="S37" s="1">
        <f>IF(AND(OR($M37="x",$N37="x"),$O37=1,$P37=3),1,0)</f>
        <v>0</v>
      </c>
      <c r="T37" s="1">
        <f t="shared" si="0"/>
        <v>0</v>
      </c>
      <c r="U37" s="1">
        <f t="shared" si="1"/>
        <v>0</v>
      </c>
      <c r="V37" s="1">
        <f t="shared" si="2"/>
        <v>0</v>
      </c>
      <c r="W37" s="1">
        <f t="shared" si="3"/>
        <v>0</v>
      </c>
      <c r="X37" s="1">
        <f t="shared" si="4"/>
        <v>0</v>
      </c>
      <c r="Y37" s="1">
        <f t="shared" si="5"/>
        <v>0</v>
      </c>
      <c r="Z37" s="1">
        <f t="shared" si="6"/>
        <v>0</v>
      </c>
      <c r="AA37" s="1">
        <f t="shared" si="7"/>
        <v>0</v>
      </c>
      <c r="AB37" s="1" t="str">
        <f t="shared" si="9"/>
        <v/>
      </c>
    </row>
    <row r="38" spans="2:28" ht="57.75" customHeight="1">
      <c r="C38" s="45">
        <v>13</v>
      </c>
      <c r="D38" s="223" t="s">
        <v>45</v>
      </c>
      <c r="E38" s="224"/>
      <c r="F38" s="45" t="s">
        <v>821</v>
      </c>
      <c r="G38" s="220" t="s">
        <v>442</v>
      </c>
      <c r="H38" s="221"/>
      <c r="I38" s="221"/>
      <c r="J38" s="221"/>
      <c r="K38" s="222"/>
      <c r="L38" s="62"/>
      <c r="M38" s="62"/>
      <c r="N38" s="62"/>
      <c r="O38" s="63">
        <v>3</v>
      </c>
      <c r="P38" s="63">
        <v>2</v>
      </c>
      <c r="S38" s="1">
        <f t="shared" si="8"/>
        <v>0</v>
      </c>
      <c r="T38" s="1">
        <f t="shared" si="0"/>
        <v>0</v>
      </c>
      <c r="U38" s="1">
        <f t="shared" si="1"/>
        <v>0</v>
      </c>
      <c r="V38" s="1">
        <f t="shared" si="2"/>
        <v>0</v>
      </c>
      <c r="W38" s="1">
        <f t="shared" si="3"/>
        <v>0</v>
      </c>
      <c r="X38" s="1">
        <f t="shared" si="4"/>
        <v>0</v>
      </c>
      <c r="Y38" s="1">
        <f t="shared" si="5"/>
        <v>0</v>
      </c>
      <c r="Z38" s="1">
        <f t="shared" si="6"/>
        <v>0</v>
      </c>
      <c r="AA38" s="1">
        <f t="shared" si="7"/>
        <v>0</v>
      </c>
      <c r="AB38" s="1" t="str">
        <f t="shared" si="9"/>
        <v/>
      </c>
    </row>
    <row r="39" spans="2:28" ht="28.5" customHeight="1">
      <c r="C39" s="45">
        <v>13</v>
      </c>
      <c r="D39" s="223" t="s">
        <v>45</v>
      </c>
      <c r="E39" s="224"/>
      <c r="F39" s="45" t="s">
        <v>822</v>
      </c>
      <c r="G39" s="220" t="s">
        <v>699</v>
      </c>
      <c r="H39" s="221"/>
      <c r="I39" s="221"/>
      <c r="J39" s="221"/>
      <c r="K39" s="222"/>
      <c r="L39" s="62"/>
      <c r="M39" s="62"/>
      <c r="N39" s="62"/>
      <c r="O39" s="63">
        <v>3</v>
      </c>
      <c r="P39" s="63">
        <v>2</v>
      </c>
      <c r="S39" s="1">
        <f>IF(AND(OR($M39="x",$N39="x"),$O39=1,$P39=3),1,0)</f>
        <v>0</v>
      </c>
      <c r="T39" s="1">
        <f t="shared" si="0"/>
        <v>0</v>
      </c>
      <c r="U39" s="1">
        <f t="shared" si="1"/>
        <v>0</v>
      </c>
      <c r="V39" s="1">
        <f t="shared" si="2"/>
        <v>0</v>
      </c>
      <c r="W39" s="1">
        <f t="shared" si="3"/>
        <v>0</v>
      </c>
      <c r="X39" s="1">
        <f t="shared" si="4"/>
        <v>0</v>
      </c>
      <c r="Y39" s="1">
        <f t="shared" si="5"/>
        <v>0</v>
      </c>
      <c r="Z39" s="1">
        <f t="shared" si="6"/>
        <v>0</v>
      </c>
      <c r="AA39" s="1">
        <f t="shared" si="7"/>
        <v>0</v>
      </c>
      <c r="AB39" s="1" t="str">
        <f t="shared" si="9"/>
        <v/>
      </c>
    </row>
    <row r="40" spans="2:28" ht="166.5" customHeight="1">
      <c r="C40" s="45">
        <v>13</v>
      </c>
      <c r="D40" s="223" t="s">
        <v>45</v>
      </c>
      <c r="E40" s="224"/>
      <c r="F40" s="45" t="s">
        <v>823</v>
      </c>
      <c r="G40" s="220" t="s">
        <v>824</v>
      </c>
      <c r="H40" s="221"/>
      <c r="I40" s="221"/>
      <c r="J40" s="221"/>
      <c r="K40" s="222"/>
      <c r="L40" s="62"/>
      <c r="M40" s="62"/>
      <c r="N40" s="62"/>
      <c r="O40" s="63">
        <v>3</v>
      </c>
      <c r="P40" s="63">
        <v>2</v>
      </c>
      <c r="S40" s="1">
        <f>IF(AND(OR($M40="x",$N40="x"),$O40=1,$P40=3),1,0)</f>
        <v>0</v>
      </c>
      <c r="T40" s="1">
        <f t="shared" si="0"/>
        <v>0</v>
      </c>
      <c r="U40" s="1">
        <f t="shared" si="1"/>
        <v>0</v>
      </c>
      <c r="V40" s="1">
        <f t="shared" si="2"/>
        <v>0</v>
      </c>
      <c r="W40" s="1">
        <f t="shared" si="3"/>
        <v>0</v>
      </c>
      <c r="X40" s="1">
        <f t="shared" si="4"/>
        <v>0</v>
      </c>
      <c r="Y40" s="1">
        <f t="shared" si="5"/>
        <v>0</v>
      </c>
      <c r="Z40" s="1">
        <f t="shared" si="6"/>
        <v>0</v>
      </c>
      <c r="AA40" s="1">
        <f t="shared" si="7"/>
        <v>0</v>
      </c>
      <c r="AB40" s="1" t="str">
        <f t="shared" si="9"/>
        <v/>
      </c>
    </row>
    <row r="41" spans="2:28" ht="217.5" customHeight="1">
      <c r="C41" s="131" t="s">
        <v>178</v>
      </c>
      <c r="D41" s="286" t="s">
        <v>179</v>
      </c>
      <c r="E41" s="286"/>
      <c r="F41" s="131" t="s">
        <v>180</v>
      </c>
      <c r="G41" s="282" t="s">
        <v>181</v>
      </c>
      <c r="H41" s="283"/>
      <c r="I41" s="283"/>
      <c r="J41" s="283"/>
      <c r="K41" s="284"/>
      <c r="L41" s="62"/>
      <c r="M41" s="62"/>
      <c r="N41" s="62"/>
      <c r="O41" s="63">
        <v>1</v>
      </c>
      <c r="P41" s="63">
        <v>2</v>
      </c>
      <c r="S41" s="1">
        <f t="shared" ref="S41:S45" si="10">IF(AND(OR($M41="x",$N41="x"),$O41=1,$P41=3),1,0)</f>
        <v>0</v>
      </c>
      <c r="T41" s="1">
        <f t="shared" si="0"/>
        <v>0</v>
      </c>
      <c r="U41" s="1">
        <f t="shared" si="1"/>
        <v>0</v>
      </c>
      <c r="V41" s="1">
        <f t="shared" si="2"/>
        <v>0</v>
      </c>
      <c r="W41" s="1">
        <f t="shared" si="3"/>
        <v>0</v>
      </c>
      <c r="X41" s="1">
        <f t="shared" si="4"/>
        <v>0</v>
      </c>
      <c r="Y41" s="1">
        <f t="shared" si="5"/>
        <v>0</v>
      </c>
      <c r="Z41" s="1">
        <f t="shared" si="6"/>
        <v>0</v>
      </c>
      <c r="AA41" s="1">
        <f t="shared" si="7"/>
        <v>0</v>
      </c>
      <c r="AB41" s="1" t="str">
        <f t="shared" si="9"/>
        <v/>
      </c>
    </row>
    <row r="42" spans="2:28" ht="202.5" customHeight="1">
      <c r="C42" s="131" t="s">
        <v>178</v>
      </c>
      <c r="D42" s="286" t="s">
        <v>179</v>
      </c>
      <c r="E42" s="286"/>
      <c r="F42" s="131" t="s">
        <v>182</v>
      </c>
      <c r="G42" s="282" t="s">
        <v>183</v>
      </c>
      <c r="H42" s="283"/>
      <c r="I42" s="283"/>
      <c r="J42" s="283"/>
      <c r="K42" s="284"/>
      <c r="L42" s="62"/>
      <c r="M42" s="62"/>
      <c r="N42" s="62"/>
      <c r="O42" s="63">
        <v>2</v>
      </c>
      <c r="P42" s="63">
        <v>3</v>
      </c>
      <c r="S42" s="1">
        <f t="shared" si="10"/>
        <v>0</v>
      </c>
      <c r="T42" s="1">
        <f t="shared" si="0"/>
        <v>0</v>
      </c>
      <c r="U42" s="1">
        <f t="shared" si="1"/>
        <v>0</v>
      </c>
      <c r="V42" s="1">
        <f t="shared" si="2"/>
        <v>0</v>
      </c>
      <c r="W42" s="1">
        <f t="shared" si="3"/>
        <v>0</v>
      </c>
      <c r="X42" s="1">
        <f t="shared" si="4"/>
        <v>0</v>
      </c>
      <c r="Y42" s="1">
        <f t="shared" si="5"/>
        <v>0</v>
      </c>
      <c r="Z42" s="1">
        <f t="shared" si="6"/>
        <v>0</v>
      </c>
      <c r="AA42" s="1">
        <f t="shared" si="7"/>
        <v>0</v>
      </c>
      <c r="AB42" s="1" t="str">
        <f t="shared" ref="AB42" si="11">IF(OR(M42="X",N42="X"),_xlfn.CONCAT(F42,";"),"")</f>
        <v/>
      </c>
    </row>
    <row r="43" spans="2:28" ht="102.75" customHeight="1">
      <c r="C43" s="45" t="s">
        <v>184</v>
      </c>
      <c r="D43" s="223" t="s">
        <v>185</v>
      </c>
      <c r="E43" s="224"/>
      <c r="F43" s="45" t="s">
        <v>186</v>
      </c>
      <c r="G43" s="220" t="s">
        <v>187</v>
      </c>
      <c r="H43" s="221"/>
      <c r="I43" s="221"/>
      <c r="J43" s="221"/>
      <c r="K43" s="221"/>
      <c r="L43" s="62"/>
      <c r="M43" s="62"/>
      <c r="N43" s="62"/>
      <c r="O43" s="63">
        <v>2</v>
      </c>
      <c r="P43" s="63">
        <v>2</v>
      </c>
      <c r="S43" s="1">
        <f t="shared" si="10"/>
        <v>0</v>
      </c>
      <c r="T43" s="1">
        <f t="shared" si="0"/>
        <v>0</v>
      </c>
      <c r="U43" s="1">
        <f t="shared" si="1"/>
        <v>0</v>
      </c>
      <c r="V43" s="1">
        <f t="shared" si="2"/>
        <v>0</v>
      </c>
      <c r="W43" s="1">
        <f t="shared" si="3"/>
        <v>0</v>
      </c>
      <c r="X43" s="1">
        <f t="shared" si="4"/>
        <v>0</v>
      </c>
      <c r="Y43" s="1">
        <f t="shared" si="5"/>
        <v>0</v>
      </c>
      <c r="Z43" s="1">
        <f t="shared" si="6"/>
        <v>0</v>
      </c>
      <c r="AA43" s="1">
        <f t="shared" si="7"/>
        <v>0</v>
      </c>
      <c r="AB43" s="1" t="str">
        <f t="shared" si="9"/>
        <v/>
      </c>
    </row>
    <row r="44" spans="2:28" ht="117" customHeight="1">
      <c r="C44" s="45" t="s">
        <v>188</v>
      </c>
      <c r="D44" s="500" t="s">
        <v>189</v>
      </c>
      <c r="E44" s="500"/>
      <c r="F44" s="45" t="s">
        <v>190</v>
      </c>
      <c r="G44" s="220" t="s">
        <v>191</v>
      </c>
      <c r="H44" s="221"/>
      <c r="I44" s="221"/>
      <c r="J44" s="221"/>
      <c r="K44" s="222"/>
      <c r="L44" s="62"/>
      <c r="M44" s="62"/>
      <c r="N44" s="62"/>
      <c r="O44" s="63">
        <v>2</v>
      </c>
      <c r="P44" s="63">
        <v>2</v>
      </c>
      <c r="S44" s="1">
        <f t="shared" si="10"/>
        <v>0</v>
      </c>
      <c r="T44" s="1">
        <f t="shared" si="0"/>
        <v>0</v>
      </c>
      <c r="U44" s="1">
        <f t="shared" si="1"/>
        <v>0</v>
      </c>
      <c r="V44" s="1">
        <f t="shared" si="2"/>
        <v>0</v>
      </c>
      <c r="W44" s="1">
        <f t="shared" si="3"/>
        <v>0</v>
      </c>
      <c r="X44" s="1">
        <f t="shared" si="4"/>
        <v>0</v>
      </c>
      <c r="Y44" s="1">
        <f t="shared" si="5"/>
        <v>0</v>
      </c>
      <c r="Z44" s="1">
        <f t="shared" si="6"/>
        <v>0</v>
      </c>
      <c r="AA44" s="1">
        <f t="shared" si="7"/>
        <v>0</v>
      </c>
      <c r="AB44" s="1" t="str">
        <f t="shared" si="9"/>
        <v/>
      </c>
    </row>
    <row r="45" spans="2:28" ht="129.75" customHeight="1">
      <c r="B45" s="51"/>
      <c r="C45" s="32" t="s">
        <v>192</v>
      </c>
      <c r="D45" s="270" t="s">
        <v>193</v>
      </c>
      <c r="E45" s="270"/>
      <c r="F45" s="32" t="s">
        <v>194</v>
      </c>
      <c r="G45" s="271" t="s">
        <v>195</v>
      </c>
      <c r="H45" s="271"/>
      <c r="I45" s="271"/>
      <c r="J45" s="271"/>
      <c r="K45" s="271"/>
      <c r="L45" s="62"/>
      <c r="M45" s="62"/>
      <c r="N45" s="62"/>
      <c r="O45" s="63">
        <v>2</v>
      </c>
      <c r="P45" s="64">
        <v>2</v>
      </c>
      <c r="Q45" s="3"/>
      <c r="S45" s="34">
        <f t="shared" si="10"/>
        <v>0</v>
      </c>
      <c r="T45" s="34">
        <f t="shared" si="0"/>
        <v>0</v>
      </c>
      <c r="U45" s="34">
        <f t="shared" si="1"/>
        <v>0</v>
      </c>
      <c r="V45" s="34">
        <f t="shared" si="2"/>
        <v>0</v>
      </c>
      <c r="W45" s="34">
        <f t="shared" si="3"/>
        <v>0</v>
      </c>
      <c r="X45" s="34">
        <f t="shared" si="4"/>
        <v>0</v>
      </c>
      <c r="Y45" s="34">
        <f t="shared" si="5"/>
        <v>0</v>
      </c>
      <c r="Z45" s="34">
        <f t="shared" si="6"/>
        <v>0</v>
      </c>
      <c r="AA45" s="34">
        <f t="shared" si="7"/>
        <v>0</v>
      </c>
      <c r="AB45" s="1" t="str">
        <f t="shared" si="9"/>
        <v/>
      </c>
    </row>
    <row r="46" spans="2:28" ht="253.5" customHeight="1">
      <c r="C46" s="43" t="s">
        <v>196</v>
      </c>
      <c r="D46" s="522" t="s">
        <v>197</v>
      </c>
      <c r="E46" s="523"/>
      <c r="F46" s="45" t="s">
        <v>198</v>
      </c>
      <c r="G46" s="282" t="s">
        <v>199</v>
      </c>
      <c r="H46" s="283"/>
      <c r="I46" s="283"/>
      <c r="J46" s="283"/>
      <c r="K46" s="284"/>
      <c r="L46" s="62"/>
      <c r="M46" s="62"/>
      <c r="N46" s="62"/>
      <c r="O46" s="64">
        <v>3</v>
      </c>
      <c r="P46" s="64">
        <v>1</v>
      </c>
      <c r="S46" s="1">
        <f>IF(AND(OR($M46="x",$N46="x"),$O46=1,$P46=3),1,0)</f>
        <v>0</v>
      </c>
      <c r="T46" s="1">
        <f>IF(AND(OR($M46="x",$N46="x"),$O46=2,$P46=3),1,0)</f>
        <v>0</v>
      </c>
      <c r="U46" s="1">
        <f>IF(AND(OR($M46="x",$N46="x"),$O46=3,$P46=3),1,0)</f>
        <v>0</v>
      </c>
      <c r="V46" s="1">
        <f>IF(AND(OR($M46="x",$N46="x"),$O46=1,$P46=2),1,0)</f>
        <v>0</v>
      </c>
      <c r="W46" s="1">
        <f>IF(AND(OR($M46="x",$N46="x"),$O46=2,$P46=2),1,0)</f>
        <v>0</v>
      </c>
      <c r="X46" s="1">
        <f>IF(AND(OR($M46="x",$N46="x"),$O46=3,$P46=2),1,0)</f>
        <v>0</v>
      </c>
      <c r="Y46" s="1">
        <f>IF(AND(OR($M46="x",$N46="x"),$O46=1,$P46=1),1,0)</f>
        <v>0</v>
      </c>
      <c r="Z46" s="1">
        <f>IF(AND(OR($M46="x",$N46="x"),$O46=2,$P46=1),1,0)</f>
        <v>0</v>
      </c>
      <c r="AA46" s="1">
        <f>IF(AND(OR($M46="x",$N46="x"),$O46=3,$P46=1),1,0)</f>
        <v>0</v>
      </c>
      <c r="AB46" s="1" t="str">
        <f t="shared" si="9"/>
        <v/>
      </c>
    </row>
    <row r="47" spans="2:28" ht="105.75" customHeight="1">
      <c r="C47" s="36" t="s">
        <v>268</v>
      </c>
      <c r="D47" s="334" t="s">
        <v>269</v>
      </c>
      <c r="E47" s="335"/>
      <c r="F47" s="36" t="s">
        <v>270</v>
      </c>
      <c r="G47" s="362" t="s">
        <v>271</v>
      </c>
      <c r="H47" s="363"/>
      <c r="I47" s="363"/>
      <c r="J47" s="363"/>
      <c r="K47" s="364"/>
      <c r="L47" s="67"/>
      <c r="M47" s="67"/>
      <c r="N47" s="67"/>
      <c r="O47" s="68">
        <v>3</v>
      </c>
      <c r="P47" s="68">
        <v>2</v>
      </c>
      <c r="S47" s="1">
        <f t="shared" si="8"/>
        <v>0</v>
      </c>
      <c r="T47" s="1">
        <f t="shared" si="0"/>
        <v>0</v>
      </c>
      <c r="U47" s="1">
        <f t="shared" si="1"/>
        <v>0</v>
      </c>
      <c r="V47" s="1">
        <f t="shared" si="2"/>
        <v>0</v>
      </c>
      <c r="W47" s="1">
        <f t="shared" si="3"/>
        <v>0</v>
      </c>
      <c r="X47" s="1">
        <f t="shared" si="4"/>
        <v>0</v>
      </c>
      <c r="Y47" s="1">
        <f t="shared" si="5"/>
        <v>0</v>
      </c>
      <c r="Z47" s="1">
        <f t="shared" si="6"/>
        <v>0</v>
      </c>
      <c r="AA47" s="1">
        <f t="shared" si="7"/>
        <v>0</v>
      </c>
      <c r="AB47" s="1" t="str">
        <f t="shared" si="9"/>
        <v/>
      </c>
    </row>
    <row r="48" spans="2:28" ht="24" customHeight="1">
      <c r="C48" s="69"/>
      <c r="D48" s="69"/>
      <c r="E48" s="69"/>
      <c r="F48" s="69"/>
      <c r="G48" s="69"/>
      <c r="H48" s="69"/>
      <c r="I48" s="69"/>
      <c r="J48" s="69"/>
      <c r="K48" s="69"/>
      <c r="L48" s="69"/>
      <c r="M48" s="69"/>
      <c r="N48" s="69"/>
      <c r="O48" s="69"/>
      <c r="P48" s="69"/>
    </row>
    <row r="49" spans="1:28" s="206" customFormat="1" ht="56.25" customHeight="1">
      <c r="B49" s="207"/>
      <c r="C49" s="285" t="s">
        <v>272</v>
      </c>
      <c r="D49" s="285"/>
      <c r="E49" s="285"/>
      <c r="F49" s="285"/>
      <c r="G49" s="285"/>
      <c r="H49" s="285"/>
      <c r="I49" s="285"/>
      <c r="J49" s="285"/>
      <c r="K49" s="285"/>
      <c r="L49" s="285"/>
      <c r="M49" s="285"/>
      <c r="N49" s="285"/>
      <c r="O49" s="285"/>
      <c r="P49" s="285"/>
    </row>
    <row r="50" spans="1:28" s="209" customFormat="1" ht="264.75" customHeight="1">
      <c r="A50" s="208"/>
      <c r="B50" s="207"/>
      <c r="C50" s="238" t="s">
        <v>273</v>
      </c>
      <c r="D50" s="238"/>
      <c r="E50" s="238"/>
      <c r="F50" s="238"/>
      <c r="G50" s="238"/>
      <c r="H50" s="238"/>
      <c r="I50" s="238"/>
      <c r="J50" s="238"/>
      <c r="K50" s="238"/>
      <c r="L50" s="238"/>
      <c r="M50" s="238"/>
      <c r="N50" s="238"/>
      <c r="O50" s="238"/>
      <c r="P50" s="238"/>
      <c r="Q50" s="206"/>
    </row>
    <row r="51" spans="1:28" s="209" customFormat="1" ht="64.5" customHeight="1" thickBot="1">
      <c r="A51" s="208"/>
      <c r="B51" s="207"/>
      <c r="C51" s="238" t="s">
        <v>274</v>
      </c>
      <c r="D51" s="238"/>
      <c r="E51" s="238"/>
      <c r="F51" s="238"/>
      <c r="G51" s="238"/>
      <c r="H51" s="238"/>
      <c r="I51" s="238"/>
      <c r="J51" s="238"/>
      <c r="K51" s="238"/>
      <c r="L51" s="238"/>
      <c r="M51" s="238"/>
      <c r="N51" s="238"/>
      <c r="O51" s="238"/>
      <c r="P51" s="238"/>
      <c r="Q51" s="206"/>
    </row>
    <row r="52" spans="1:28" s="209" customFormat="1" ht="48" customHeight="1">
      <c r="A52" s="208"/>
      <c r="B52" s="207"/>
      <c r="C52" s="352" t="s">
        <v>275</v>
      </c>
      <c r="D52" s="353"/>
      <c r="E52" s="353"/>
      <c r="F52" s="353" t="s">
        <v>276</v>
      </c>
      <c r="G52" s="353"/>
      <c r="H52" s="353"/>
      <c r="I52" s="353"/>
      <c r="J52" s="353"/>
      <c r="K52" s="353"/>
      <c r="L52" s="353"/>
      <c r="M52" s="353" t="s">
        <v>277</v>
      </c>
      <c r="N52" s="353"/>
      <c r="O52" s="353"/>
      <c r="P52" s="368"/>
      <c r="Q52" s="206"/>
    </row>
    <row r="53" spans="1:28" s="209" customFormat="1" ht="71.25" customHeight="1">
      <c r="A53" s="208"/>
      <c r="B53" s="207"/>
      <c r="C53" s="354" t="s">
        <v>278</v>
      </c>
      <c r="D53" s="355"/>
      <c r="E53" s="355"/>
      <c r="F53" s="358" t="s">
        <v>279</v>
      </c>
      <c r="G53" s="358"/>
      <c r="H53" s="358"/>
      <c r="I53" s="358"/>
      <c r="J53" s="358"/>
      <c r="K53" s="358"/>
      <c r="L53" s="358"/>
      <c r="M53" s="358" t="s">
        <v>280</v>
      </c>
      <c r="N53" s="358"/>
      <c r="O53" s="358"/>
      <c r="P53" s="360"/>
      <c r="Q53" s="206"/>
    </row>
    <row r="54" spans="1:28" s="209" customFormat="1" ht="113.25" customHeight="1">
      <c r="A54" s="208"/>
      <c r="B54" s="207"/>
      <c r="C54" s="354" t="s">
        <v>281</v>
      </c>
      <c r="D54" s="355"/>
      <c r="E54" s="355"/>
      <c r="F54" s="358" t="s">
        <v>282</v>
      </c>
      <c r="G54" s="358"/>
      <c r="H54" s="358"/>
      <c r="I54" s="358"/>
      <c r="J54" s="358"/>
      <c r="K54" s="358"/>
      <c r="L54" s="358"/>
      <c r="M54" s="358" t="s">
        <v>280</v>
      </c>
      <c r="N54" s="358"/>
      <c r="O54" s="358"/>
      <c r="P54" s="360"/>
      <c r="Q54" s="206"/>
    </row>
    <row r="55" spans="1:28" s="209" customFormat="1" ht="100.5" customHeight="1" thickBot="1">
      <c r="A55" s="208"/>
      <c r="B55" s="207"/>
      <c r="C55" s="356" t="s">
        <v>283</v>
      </c>
      <c r="D55" s="357"/>
      <c r="E55" s="357"/>
      <c r="F55" s="359" t="s">
        <v>284</v>
      </c>
      <c r="G55" s="359"/>
      <c r="H55" s="359"/>
      <c r="I55" s="359"/>
      <c r="J55" s="359"/>
      <c r="K55" s="359"/>
      <c r="L55" s="359"/>
      <c r="M55" s="359" t="s">
        <v>285</v>
      </c>
      <c r="N55" s="359"/>
      <c r="O55" s="359"/>
      <c r="P55" s="361"/>
      <c r="Q55" s="206"/>
    </row>
    <row r="56" spans="1:28" s="209" customFormat="1" ht="32.25" customHeight="1">
      <c r="A56" s="208"/>
      <c r="B56" s="207"/>
      <c r="C56" s="337" t="s">
        <v>286</v>
      </c>
      <c r="D56" s="337"/>
      <c r="E56" s="337"/>
      <c r="F56" s="337"/>
      <c r="G56" s="337"/>
      <c r="H56" s="337"/>
      <c r="I56" s="337"/>
      <c r="J56" s="337"/>
      <c r="K56" s="337"/>
      <c r="L56" s="337"/>
      <c r="M56" s="337"/>
      <c r="N56" s="337"/>
      <c r="O56" s="337"/>
      <c r="P56" s="337"/>
      <c r="Q56" s="206"/>
    </row>
    <row r="57" spans="1:28" s="209" customFormat="1" ht="139.5" customHeight="1">
      <c r="A57" s="208"/>
      <c r="B57" s="207"/>
      <c r="C57" s="238" t="s">
        <v>287</v>
      </c>
      <c r="D57" s="238"/>
      <c r="E57" s="238"/>
      <c r="F57" s="238"/>
      <c r="G57" s="238"/>
      <c r="H57" s="238"/>
      <c r="I57" s="238"/>
      <c r="J57" s="238"/>
      <c r="K57" s="238"/>
      <c r="L57" s="238"/>
      <c r="M57" s="238"/>
      <c r="N57" s="238"/>
      <c r="O57" s="238"/>
      <c r="P57" s="238"/>
      <c r="Q57" s="206"/>
    </row>
    <row r="58" spans="1:28" s="3" customFormat="1" ht="10.5" customHeight="1">
      <c r="A58" s="1"/>
      <c r="B58" s="15"/>
      <c r="C58" s="122"/>
      <c r="D58" s="122"/>
      <c r="E58" s="122"/>
      <c r="F58" s="122"/>
      <c r="G58" s="123"/>
      <c r="H58" s="123"/>
      <c r="I58" s="123"/>
      <c r="J58" s="123"/>
      <c r="K58" s="123"/>
      <c r="L58" s="123"/>
      <c r="M58" s="123"/>
      <c r="N58" s="123"/>
      <c r="O58" s="124"/>
      <c r="P58" s="124"/>
      <c r="Q58" s="15"/>
      <c r="S58" s="1"/>
      <c r="T58" s="1"/>
      <c r="U58" s="1"/>
      <c r="V58" s="1"/>
      <c r="W58" s="1"/>
      <c r="X58" s="1"/>
      <c r="Y58" s="1"/>
      <c r="Z58" s="1"/>
      <c r="AA58" s="1"/>
      <c r="AB58" s="1"/>
    </row>
    <row r="59" spans="1:28" ht="26.25" customHeight="1">
      <c r="C59" s="112"/>
      <c r="D59" s="112"/>
      <c r="E59" s="112"/>
      <c r="F59" s="112"/>
      <c r="G59" s="485"/>
      <c r="H59" s="486"/>
      <c r="I59" s="475" t="s">
        <v>288</v>
      </c>
      <c r="J59" s="476"/>
      <c r="K59" s="476"/>
      <c r="L59" s="476"/>
      <c r="M59" s="476"/>
      <c r="N59" s="477"/>
      <c r="O59" s="125"/>
      <c r="P59" s="112"/>
    </row>
    <row r="60" spans="1:28" ht="26.25" customHeight="1">
      <c r="C60" s="112"/>
      <c r="D60" s="112"/>
      <c r="E60" s="112"/>
      <c r="F60" s="112"/>
      <c r="G60" s="487"/>
      <c r="H60" s="488"/>
      <c r="I60" s="466" t="s">
        <v>289</v>
      </c>
      <c r="J60" s="467"/>
      <c r="K60" s="466" t="s">
        <v>290</v>
      </c>
      <c r="L60" s="467"/>
      <c r="M60" s="466" t="s">
        <v>291</v>
      </c>
      <c r="N60" s="467"/>
      <c r="O60" s="126"/>
      <c r="P60" s="112"/>
    </row>
    <row r="61" spans="1:28" ht="26.25" customHeight="1">
      <c r="C61" s="112"/>
      <c r="D61" s="112"/>
      <c r="E61" s="112"/>
      <c r="F61" s="112"/>
      <c r="G61" s="478" t="s">
        <v>292</v>
      </c>
      <c r="H61" s="128" t="s">
        <v>293</v>
      </c>
      <c r="I61" s="481">
        <f>SUM(S18:S47)</f>
        <v>0</v>
      </c>
      <c r="J61" s="482"/>
      <c r="K61" s="481">
        <f>SUM(T18:T47)</f>
        <v>0</v>
      </c>
      <c r="L61" s="482"/>
      <c r="M61" s="481">
        <f>SUM(U18:U47)</f>
        <v>0</v>
      </c>
      <c r="N61" s="482"/>
      <c r="O61" s="112"/>
      <c r="P61" s="112"/>
    </row>
    <row r="62" spans="1:28" ht="26.25" customHeight="1">
      <c r="C62" s="112"/>
      <c r="D62" s="112"/>
      <c r="E62" s="112"/>
      <c r="F62" s="112"/>
      <c r="G62" s="479"/>
      <c r="H62" s="128" t="s">
        <v>294</v>
      </c>
      <c r="I62" s="489">
        <f>SUM(V18:V47)</f>
        <v>0</v>
      </c>
      <c r="J62" s="490"/>
      <c r="K62" s="491">
        <f>SUM(W18:W47)</f>
        <v>0</v>
      </c>
      <c r="L62" s="492"/>
      <c r="M62" s="491">
        <f>SUM(X18:X47)</f>
        <v>0</v>
      </c>
      <c r="N62" s="492"/>
      <c r="O62" s="112"/>
      <c r="P62" s="112"/>
    </row>
    <row r="63" spans="1:28" ht="26.25" customHeight="1">
      <c r="C63" s="112"/>
      <c r="D63" s="112"/>
      <c r="E63" s="112"/>
      <c r="F63" s="112"/>
      <c r="G63" s="480"/>
      <c r="H63" s="128" t="s">
        <v>295</v>
      </c>
      <c r="I63" s="489">
        <f>SUM(Y18:Y47)</f>
        <v>0</v>
      </c>
      <c r="J63" s="490"/>
      <c r="K63" s="489">
        <f>SUM(Z18:Z47)</f>
        <v>0</v>
      </c>
      <c r="L63" s="490"/>
      <c r="M63" s="491">
        <f>SUM(AA18:AA47)</f>
        <v>0</v>
      </c>
      <c r="N63" s="492"/>
      <c r="O63" s="112"/>
      <c r="P63" s="112"/>
    </row>
    <row r="64" spans="1:28" ht="57.75" customHeight="1">
      <c r="C64" s="112"/>
      <c r="D64" s="112"/>
      <c r="E64" s="112"/>
      <c r="F64" s="112"/>
      <c r="G64" s="464" t="s">
        <v>296</v>
      </c>
      <c r="H64" s="464"/>
      <c r="I64" s="464"/>
      <c r="J64" s="464"/>
      <c r="K64" s="464"/>
      <c r="L64" s="464"/>
      <c r="M64" s="464"/>
      <c r="N64" s="125">
        <f>SUM(I61:N63)</f>
        <v>0</v>
      </c>
      <c r="O64" s="112"/>
      <c r="P64" s="112"/>
    </row>
    <row r="65" spans="1:18" s="3" customFormat="1" ht="79.5" customHeight="1">
      <c r="A65" s="16"/>
      <c r="B65" s="49"/>
      <c r="C65" s="249" t="s">
        <v>297</v>
      </c>
      <c r="D65" s="249"/>
      <c r="E65" s="249"/>
      <c r="F65" s="249"/>
      <c r="G65" s="249"/>
      <c r="H65" s="249"/>
      <c r="I65" s="249"/>
      <c r="J65" s="249"/>
      <c r="K65" s="249"/>
      <c r="L65" s="249"/>
      <c r="M65" s="249"/>
      <c r="N65" s="249"/>
      <c r="O65" s="249"/>
      <c r="P65" s="249"/>
      <c r="Q65" s="1"/>
    </row>
    <row r="66" spans="1:18" ht="21" customHeight="1">
      <c r="B66" s="49"/>
      <c r="C66" s="454"/>
      <c r="D66" s="455"/>
      <c r="E66" s="455"/>
      <c r="F66" s="455"/>
      <c r="G66" s="455"/>
      <c r="H66" s="455"/>
      <c r="I66" s="455"/>
      <c r="J66" s="455"/>
      <c r="K66" s="455"/>
      <c r="L66" s="455"/>
      <c r="M66" s="455"/>
      <c r="N66" s="455"/>
      <c r="O66" s="455"/>
      <c r="P66" s="456"/>
      <c r="Q66" s="48"/>
      <c r="R66" s="48"/>
    </row>
    <row r="67" spans="1:18" ht="21" customHeight="1">
      <c r="B67" s="49"/>
      <c r="C67" s="457"/>
      <c r="D67" s="458"/>
      <c r="E67" s="458"/>
      <c r="F67" s="458"/>
      <c r="G67" s="458"/>
      <c r="H67" s="458"/>
      <c r="I67" s="458"/>
      <c r="J67" s="458"/>
      <c r="K67" s="458"/>
      <c r="L67" s="458"/>
      <c r="M67" s="458"/>
      <c r="N67" s="458"/>
      <c r="O67" s="458"/>
      <c r="P67" s="459"/>
      <c r="Q67" s="48"/>
      <c r="R67" s="48"/>
    </row>
    <row r="68" spans="1:18" ht="21" customHeight="1">
      <c r="B68" s="49"/>
      <c r="C68" s="457"/>
      <c r="D68" s="458"/>
      <c r="E68" s="458"/>
      <c r="F68" s="458"/>
      <c r="G68" s="458"/>
      <c r="H68" s="458"/>
      <c r="I68" s="458"/>
      <c r="J68" s="458"/>
      <c r="K68" s="458"/>
      <c r="L68" s="458"/>
      <c r="M68" s="458"/>
      <c r="N68" s="458"/>
      <c r="O68" s="458"/>
      <c r="P68" s="459"/>
      <c r="Q68" s="48"/>
      <c r="R68" s="48"/>
    </row>
    <row r="69" spans="1:18" ht="21" customHeight="1">
      <c r="B69" s="49"/>
      <c r="C69" s="457"/>
      <c r="D69" s="458"/>
      <c r="E69" s="458"/>
      <c r="F69" s="458"/>
      <c r="G69" s="458"/>
      <c r="H69" s="458"/>
      <c r="I69" s="458"/>
      <c r="J69" s="458"/>
      <c r="K69" s="458"/>
      <c r="L69" s="458"/>
      <c r="M69" s="458"/>
      <c r="N69" s="458"/>
      <c r="O69" s="458"/>
      <c r="P69" s="459"/>
      <c r="Q69" s="48"/>
      <c r="R69" s="48"/>
    </row>
    <row r="70" spans="1:18" ht="21" customHeight="1">
      <c r="B70" s="49"/>
      <c r="C70" s="460"/>
      <c r="D70" s="461"/>
      <c r="E70" s="461"/>
      <c r="F70" s="461"/>
      <c r="G70" s="461"/>
      <c r="H70" s="461"/>
      <c r="I70" s="461"/>
      <c r="J70" s="461"/>
      <c r="K70" s="461"/>
      <c r="L70" s="461"/>
      <c r="M70" s="461"/>
      <c r="N70" s="461"/>
      <c r="O70" s="461"/>
      <c r="P70" s="462"/>
      <c r="Q70" s="48"/>
      <c r="R70" s="48"/>
    </row>
    <row r="71" spans="1:18" ht="24" customHeight="1">
      <c r="B71" s="49"/>
      <c r="C71" s="112"/>
      <c r="D71" s="112"/>
      <c r="E71" s="112"/>
      <c r="F71" s="112"/>
      <c r="G71" s="112"/>
      <c r="H71" s="112"/>
      <c r="I71" s="112"/>
      <c r="J71" s="112"/>
      <c r="K71" s="112"/>
      <c r="L71" s="112"/>
      <c r="M71" s="112"/>
      <c r="N71" s="112"/>
      <c r="O71" s="112"/>
      <c r="P71" s="112"/>
      <c r="Q71" s="48"/>
      <c r="R71" s="48"/>
    </row>
    <row r="72" spans="1:18" ht="33.75" customHeight="1">
      <c r="B72" s="49"/>
      <c r="C72" s="249" t="s">
        <v>298</v>
      </c>
      <c r="D72" s="249"/>
      <c r="E72" s="249"/>
      <c r="F72" s="249"/>
      <c r="G72" s="249"/>
      <c r="H72" s="249"/>
      <c r="I72" s="249"/>
      <c r="J72" s="249"/>
      <c r="K72" s="249"/>
      <c r="L72" s="249"/>
      <c r="M72" s="249"/>
      <c r="N72" s="249"/>
      <c r="O72" s="249"/>
      <c r="P72" s="249"/>
      <c r="Q72" s="48"/>
      <c r="R72" s="48"/>
    </row>
    <row r="73" spans="1:18" ht="21" customHeight="1">
      <c r="B73" s="49"/>
      <c r="C73" s="454"/>
      <c r="D73" s="455"/>
      <c r="E73" s="455"/>
      <c r="F73" s="455"/>
      <c r="G73" s="455"/>
      <c r="H73" s="455"/>
      <c r="I73" s="455"/>
      <c r="J73" s="455"/>
      <c r="K73" s="455"/>
      <c r="L73" s="455"/>
      <c r="M73" s="455"/>
      <c r="N73" s="455"/>
      <c r="O73" s="455"/>
      <c r="P73" s="456"/>
      <c r="Q73" s="48"/>
      <c r="R73" s="48"/>
    </row>
    <row r="74" spans="1:18" ht="21" customHeight="1">
      <c r="B74" s="49"/>
      <c r="C74" s="457"/>
      <c r="D74" s="458"/>
      <c r="E74" s="458"/>
      <c r="F74" s="458"/>
      <c r="G74" s="458"/>
      <c r="H74" s="458"/>
      <c r="I74" s="458"/>
      <c r="J74" s="458"/>
      <c r="K74" s="458"/>
      <c r="L74" s="458"/>
      <c r="M74" s="458"/>
      <c r="N74" s="458"/>
      <c r="O74" s="458"/>
      <c r="P74" s="459"/>
      <c r="Q74" s="48"/>
      <c r="R74" s="48"/>
    </row>
    <row r="75" spans="1:18" ht="21" customHeight="1">
      <c r="B75" s="49"/>
      <c r="C75" s="457"/>
      <c r="D75" s="458"/>
      <c r="E75" s="458"/>
      <c r="F75" s="458"/>
      <c r="G75" s="458"/>
      <c r="H75" s="458"/>
      <c r="I75" s="458"/>
      <c r="J75" s="458"/>
      <c r="K75" s="458"/>
      <c r="L75" s="458"/>
      <c r="M75" s="458"/>
      <c r="N75" s="458"/>
      <c r="O75" s="458"/>
      <c r="P75" s="459"/>
      <c r="Q75" s="48"/>
      <c r="R75" s="48"/>
    </row>
    <row r="76" spans="1:18" ht="21" customHeight="1">
      <c r="B76" s="49"/>
      <c r="C76" s="457"/>
      <c r="D76" s="458"/>
      <c r="E76" s="458"/>
      <c r="F76" s="458"/>
      <c r="G76" s="458"/>
      <c r="H76" s="458"/>
      <c r="I76" s="458"/>
      <c r="J76" s="458"/>
      <c r="K76" s="458"/>
      <c r="L76" s="458"/>
      <c r="M76" s="458"/>
      <c r="N76" s="458"/>
      <c r="O76" s="458"/>
      <c r="P76" s="459"/>
      <c r="Q76" s="48"/>
      <c r="R76" s="48"/>
    </row>
    <row r="77" spans="1:18" ht="21" customHeight="1">
      <c r="B77" s="49"/>
      <c r="C77" s="460"/>
      <c r="D77" s="461"/>
      <c r="E77" s="461"/>
      <c r="F77" s="461"/>
      <c r="G77" s="461"/>
      <c r="H77" s="461"/>
      <c r="I77" s="461"/>
      <c r="J77" s="461"/>
      <c r="K77" s="461"/>
      <c r="L77" s="461"/>
      <c r="M77" s="461"/>
      <c r="N77" s="461"/>
      <c r="O77" s="461"/>
      <c r="P77" s="462"/>
      <c r="Q77" s="48"/>
      <c r="R77" s="48"/>
    </row>
    <row r="78" spans="1:18" ht="21.75" customHeight="1">
      <c r="B78" s="49"/>
      <c r="C78" s="112"/>
      <c r="D78" s="112"/>
      <c r="E78" s="112"/>
      <c r="F78" s="112"/>
      <c r="G78" s="112"/>
      <c r="H78" s="112"/>
      <c r="I78" s="112"/>
      <c r="J78" s="112"/>
      <c r="K78" s="112"/>
      <c r="L78" s="112"/>
      <c r="M78" s="112"/>
      <c r="N78" s="112"/>
      <c r="O78" s="112"/>
      <c r="P78" s="112"/>
      <c r="Q78" s="48"/>
      <c r="R78" s="48"/>
    </row>
    <row r="79" spans="1:18" ht="99" customHeight="1">
      <c r="B79" s="49"/>
      <c r="C79" s="249" t="s">
        <v>299</v>
      </c>
      <c r="D79" s="249"/>
      <c r="E79" s="249"/>
      <c r="F79" s="249"/>
      <c r="G79" s="249"/>
      <c r="H79" s="249"/>
      <c r="I79" s="249"/>
      <c r="J79" s="249"/>
      <c r="K79" s="249"/>
      <c r="L79" s="249"/>
      <c r="M79" s="249"/>
      <c r="N79" s="249"/>
      <c r="O79" s="249"/>
      <c r="P79" s="249"/>
    </row>
    <row r="80" spans="1:18" ht="21" customHeight="1">
      <c r="B80" s="49"/>
      <c r="C80" s="454"/>
      <c r="D80" s="455"/>
      <c r="E80" s="455"/>
      <c r="F80" s="455"/>
      <c r="G80" s="455"/>
      <c r="H80" s="455"/>
      <c r="I80" s="455"/>
      <c r="J80" s="455"/>
      <c r="K80" s="455"/>
      <c r="L80" s="455"/>
      <c r="M80" s="455"/>
      <c r="N80" s="455"/>
      <c r="O80" s="455"/>
      <c r="P80" s="456"/>
      <c r="Q80" s="48"/>
      <c r="R80" s="48"/>
    </row>
    <row r="81" spans="1:28" ht="21" customHeight="1">
      <c r="B81" s="49"/>
      <c r="C81" s="457"/>
      <c r="D81" s="458"/>
      <c r="E81" s="458"/>
      <c r="F81" s="458"/>
      <c r="G81" s="458"/>
      <c r="H81" s="458"/>
      <c r="I81" s="458"/>
      <c r="J81" s="458"/>
      <c r="K81" s="458"/>
      <c r="L81" s="458"/>
      <c r="M81" s="458"/>
      <c r="N81" s="458"/>
      <c r="O81" s="458"/>
      <c r="P81" s="459"/>
      <c r="Q81" s="48"/>
      <c r="R81" s="48"/>
    </row>
    <row r="82" spans="1:28" ht="21" customHeight="1">
      <c r="B82" s="49"/>
      <c r="C82" s="457"/>
      <c r="D82" s="458"/>
      <c r="E82" s="458"/>
      <c r="F82" s="458"/>
      <c r="G82" s="458"/>
      <c r="H82" s="458"/>
      <c r="I82" s="458"/>
      <c r="J82" s="458"/>
      <c r="K82" s="458"/>
      <c r="L82" s="458"/>
      <c r="M82" s="458"/>
      <c r="N82" s="458"/>
      <c r="O82" s="458"/>
      <c r="P82" s="459"/>
      <c r="Q82" s="48"/>
      <c r="R82" s="48"/>
    </row>
    <row r="83" spans="1:28" ht="21" customHeight="1">
      <c r="B83" s="49"/>
      <c r="C83" s="457"/>
      <c r="D83" s="458"/>
      <c r="E83" s="458"/>
      <c r="F83" s="458"/>
      <c r="G83" s="458"/>
      <c r="H83" s="458"/>
      <c r="I83" s="458"/>
      <c r="J83" s="458"/>
      <c r="K83" s="458"/>
      <c r="L83" s="458"/>
      <c r="M83" s="458"/>
      <c r="N83" s="458"/>
      <c r="O83" s="458"/>
      <c r="P83" s="459"/>
      <c r="Q83" s="48"/>
      <c r="R83" s="48"/>
    </row>
    <row r="84" spans="1:28" ht="21" customHeight="1">
      <c r="B84" s="49"/>
      <c r="C84" s="460"/>
      <c r="D84" s="461"/>
      <c r="E84" s="461"/>
      <c r="F84" s="461"/>
      <c r="G84" s="461"/>
      <c r="H84" s="461"/>
      <c r="I84" s="461"/>
      <c r="J84" s="461"/>
      <c r="K84" s="461"/>
      <c r="L84" s="461"/>
      <c r="M84" s="461"/>
      <c r="N84" s="461"/>
      <c r="O84" s="461"/>
      <c r="P84" s="462"/>
      <c r="Q84" s="48"/>
      <c r="R84" s="48"/>
    </row>
    <row r="85" spans="1:28" ht="21" customHeight="1">
      <c r="B85" s="49"/>
      <c r="C85" s="216"/>
      <c r="D85" s="216"/>
      <c r="E85" s="216"/>
      <c r="F85" s="216"/>
      <c r="G85" s="216"/>
      <c r="H85" s="216"/>
      <c r="I85" s="216"/>
      <c r="J85" s="216"/>
      <c r="K85" s="216"/>
      <c r="L85" s="216"/>
      <c r="M85" s="216"/>
      <c r="N85" s="216"/>
      <c r="O85" s="216"/>
      <c r="P85" s="216"/>
      <c r="Q85" s="48"/>
      <c r="R85" s="48"/>
    </row>
    <row r="86" spans="1:28">
      <c r="B86" s="50"/>
      <c r="C86" s="463" t="s">
        <v>300</v>
      </c>
      <c r="D86" s="463"/>
      <c r="E86" s="463"/>
      <c r="F86" s="463"/>
      <c r="G86" s="463"/>
      <c r="H86" s="463"/>
      <c r="I86" s="463"/>
      <c r="J86" s="463"/>
      <c r="K86" s="463"/>
      <c r="L86" s="463"/>
      <c r="M86" s="463"/>
      <c r="N86" s="463"/>
      <c r="O86" s="112"/>
      <c r="P86" s="112"/>
      <c r="Q86" s="2"/>
    </row>
    <row r="87" spans="1:28" s="209" customFormat="1" ht="128.25" customHeight="1">
      <c r="A87" s="208"/>
      <c r="B87" s="207"/>
      <c r="C87" s="238" t="s">
        <v>301</v>
      </c>
      <c r="D87" s="238"/>
      <c r="E87" s="238"/>
      <c r="F87" s="238"/>
      <c r="G87" s="238"/>
      <c r="H87" s="238"/>
      <c r="I87" s="238"/>
      <c r="J87" s="238"/>
      <c r="K87" s="238"/>
      <c r="L87" s="238"/>
      <c r="M87" s="238"/>
      <c r="N87" s="238"/>
      <c r="O87" s="238"/>
      <c r="P87" s="238"/>
      <c r="Q87" s="206"/>
    </row>
    <row r="88" spans="1:28" s="209" customFormat="1" ht="75" customHeight="1">
      <c r="A88" s="208"/>
      <c r="B88" s="207"/>
      <c r="C88" s="238" t="s">
        <v>302</v>
      </c>
      <c r="D88" s="238"/>
      <c r="E88" s="238"/>
      <c r="F88" s="238"/>
      <c r="G88" s="238"/>
      <c r="H88" s="238"/>
      <c r="I88" s="238"/>
      <c r="J88" s="238"/>
      <c r="K88" s="238"/>
      <c r="L88" s="238"/>
      <c r="M88" s="238"/>
      <c r="N88" s="238"/>
      <c r="O88" s="238"/>
      <c r="P88" s="238"/>
      <c r="Q88" s="206"/>
    </row>
    <row r="89" spans="1:28" s="209" customFormat="1" ht="258.75" customHeight="1">
      <c r="A89" s="208"/>
      <c r="B89" s="207"/>
      <c r="C89" s="238" t="s">
        <v>303</v>
      </c>
      <c r="D89" s="238"/>
      <c r="E89" s="238"/>
      <c r="F89" s="238"/>
      <c r="G89" s="238"/>
      <c r="H89" s="238"/>
      <c r="I89" s="238"/>
      <c r="J89" s="238"/>
      <c r="K89" s="238"/>
      <c r="L89" s="238"/>
      <c r="M89" s="238"/>
      <c r="N89" s="238"/>
      <c r="O89" s="238"/>
      <c r="P89" s="238"/>
      <c r="Q89" s="206"/>
    </row>
    <row r="90" spans="1:28" s="206" customFormat="1" ht="123" customHeight="1">
      <c r="B90" s="207"/>
      <c r="C90" s="238" t="s">
        <v>304</v>
      </c>
      <c r="D90" s="238"/>
      <c r="E90" s="238"/>
      <c r="F90" s="238"/>
      <c r="G90" s="238"/>
      <c r="H90" s="238"/>
      <c r="I90" s="238"/>
      <c r="J90" s="238"/>
      <c r="K90" s="238"/>
      <c r="L90" s="238"/>
      <c r="M90" s="238"/>
      <c r="N90" s="238"/>
      <c r="O90" s="238"/>
      <c r="P90" s="238"/>
      <c r="AB90" s="210"/>
    </row>
    <row r="91" spans="1:28" s="209" customFormat="1" ht="307.5" customHeight="1">
      <c r="A91" s="208"/>
      <c r="B91" s="207"/>
      <c r="C91" s="238" t="s">
        <v>305</v>
      </c>
      <c r="D91" s="238"/>
      <c r="E91" s="238"/>
      <c r="F91" s="238"/>
      <c r="G91" s="238"/>
      <c r="H91" s="238"/>
      <c r="I91" s="238"/>
      <c r="J91" s="238"/>
      <c r="K91" s="238"/>
      <c r="L91" s="238"/>
      <c r="M91" s="238"/>
      <c r="N91" s="238"/>
      <c r="O91" s="238"/>
      <c r="P91" s="238"/>
      <c r="Q91" s="206"/>
    </row>
    <row r="92" spans="1:28" s="206" customFormat="1" ht="147.75" customHeight="1">
      <c r="B92" s="211"/>
      <c r="C92" s="250" t="s">
        <v>306</v>
      </c>
      <c r="D92" s="250"/>
      <c r="E92" s="250"/>
      <c r="F92" s="250"/>
      <c r="G92" s="250"/>
      <c r="H92" s="250"/>
      <c r="I92" s="250"/>
      <c r="J92" s="250"/>
      <c r="K92" s="250"/>
      <c r="L92" s="250"/>
      <c r="M92" s="250"/>
      <c r="N92" s="250"/>
      <c r="O92" s="250"/>
      <c r="P92" s="250"/>
      <c r="Q92" s="209"/>
      <c r="AB92" s="210"/>
    </row>
    <row r="93" spans="1:28" s="206" customFormat="1" ht="257.25" customHeight="1">
      <c r="B93" s="207"/>
      <c r="C93" s="238" t="s">
        <v>307</v>
      </c>
      <c r="D93" s="238"/>
      <c r="E93" s="238"/>
      <c r="F93" s="238"/>
      <c r="G93" s="238"/>
      <c r="H93" s="238"/>
      <c r="I93" s="238"/>
      <c r="J93" s="238"/>
      <c r="K93" s="238"/>
      <c r="L93" s="238"/>
      <c r="M93" s="238"/>
      <c r="N93" s="238"/>
      <c r="O93" s="238"/>
      <c r="P93" s="238"/>
      <c r="AB93" s="210"/>
    </row>
    <row r="94" spans="1:28" s="209" customFormat="1" ht="72" customHeight="1">
      <c r="A94" s="208"/>
      <c r="B94" s="207"/>
      <c r="C94" s="238" t="s">
        <v>308</v>
      </c>
      <c r="D94" s="238"/>
      <c r="E94" s="238"/>
      <c r="F94" s="238"/>
      <c r="G94" s="238"/>
      <c r="H94" s="238"/>
      <c r="I94" s="238"/>
      <c r="J94" s="238"/>
      <c r="K94" s="238"/>
      <c r="L94" s="238"/>
      <c r="M94" s="238"/>
      <c r="N94" s="238"/>
      <c r="O94" s="238"/>
      <c r="P94" s="238"/>
      <c r="Q94" s="206"/>
    </row>
    <row r="95" spans="1:28" s="209" customFormat="1" ht="129" customHeight="1">
      <c r="A95" s="208"/>
      <c r="B95" s="207"/>
      <c r="C95" s="238" t="s">
        <v>309</v>
      </c>
      <c r="D95" s="238"/>
      <c r="E95" s="238"/>
      <c r="F95" s="238"/>
      <c r="G95" s="238"/>
      <c r="H95" s="238"/>
      <c r="I95" s="238"/>
      <c r="J95" s="238"/>
      <c r="K95" s="238"/>
      <c r="L95" s="238"/>
      <c r="M95" s="238"/>
      <c r="N95" s="238"/>
      <c r="O95" s="238"/>
      <c r="P95" s="238"/>
      <c r="Q95" s="206"/>
    </row>
    <row r="96" spans="1:28" s="209" customFormat="1" ht="152.25" customHeight="1">
      <c r="A96" s="208"/>
      <c r="B96" s="207"/>
      <c r="C96" s="250" t="s">
        <v>310</v>
      </c>
      <c r="D96" s="250"/>
      <c r="E96" s="250"/>
      <c r="F96" s="250"/>
      <c r="G96" s="250"/>
      <c r="H96" s="250"/>
      <c r="I96" s="250"/>
      <c r="J96" s="250"/>
      <c r="K96" s="250"/>
      <c r="L96" s="250"/>
      <c r="M96" s="250"/>
      <c r="N96" s="250"/>
      <c r="O96" s="250"/>
      <c r="P96" s="250"/>
      <c r="Q96" s="206"/>
    </row>
    <row r="97" spans="2:17" s="206" customFormat="1" ht="174.75" customHeight="1">
      <c r="B97" s="207"/>
      <c r="C97" s="250" t="s">
        <v>311</v>
      </c>
      <c r="D97" s="250"/>
      <c r="E97" s="250"/>
      <c r="F97" s="250"/>
      <c r="G97" s="250"/>
      <c r="H97" s="250"/>
      <c r="I97" s="250"/>
      <c r="J97" s="250"/>
      <c r="K97" s="250"/>
      <c r="L97" s="250"/>
      <c r="M97" s="250"/>
      <c r="N97" s="250"/>
      <c r="O97" s="250"/>
      <c r="P97" s="250"/>
      <c r="Q97" s="212"/>
    </row>
    <row r="98" spans="2:17" s="206" customFormat="1" ht="125.25" customHeight="1">
      <c r="B98" s="207"/>
      <c r="C98" s="336" t="s">
        <v>312</v>
      </c>
      <c r="D98" s="336"/>
      <c r="E98" s="336"/>
      <c r="F98" s="336"/>
      <c r="G98" s="336"/>
      <c r="H98" s="336"/>
      <c r="I98" s="336"/>
      <c r="J98" s="336"/>
      <c r="K98" s="336"/>
      <c r="L98" s="336"/>
      <c r="M98" s="336"/>
      <c r="N98" s="336"/>
      <c r="O98" s="336"/>
      <c r="P98" s="336"/>
      <c r="Q98" s="212"/>
    </row>
    <row r="99" spans="2:17" s="206" customFormat="1" ht="295.5" customHeight="1">
      <c r="B99" s="207"/>
      <c r="C99" s="250" t="s">
        <v>313</v>
      </c>
      <c r="D99" s="250"/>
      <c r="E99" s="250"/>
      <c r="F99" s="250"/>
      <c r="G99" s="250"/>
      <c r="H99" s="250"/>
      <c r="I99" s="250"/>
      <c r="J99" s="250"/>
      <c r="K99" s="250"/>
      <c r="L99" s="250"/>
      <c r="M99" s="250"/>
      <c r="N99" s="250"/>
      <c r="O99" s="250"/>
      <c r="P99" s="250"/>
      <c r="Q99" s="212"/>
    </row>
    <row r="100" spans="2:17" s="206" customFormat="1" ht="274.5" customHeight="1">
      <c r="B100" s="207"/>
      <c r="C100" s="250" t="s">
        <v>314</v>
      </c>
      <c r="D100" s="250"/>
      <c r="E100" s="250"/>
      <c r="F100" s="250"/>
      <c r="G100" s="250"/>
      <c r="H100" s="250"/>
      <c r="I100" s="250"/>
      <c r="J100" s="250"/>
      <c r="K100" s="250"/>
      <c r="L100" s="250"/>
      <c r="M100" s="250"/>
      <c r="N100" s="250"/>
      <c r="O100" s="250"/>
      <c r="P100" s="250"/>
      <c r="Q100" s="212"/>
    </row>
    <row r="101" spans="2:17" s="159" customFormat="1" ht="84.75" customHeight="1">
      <c r="B101" s="200"/>
      <c r="C101" s="303"/>
      <c r="D101" s="303"/>
      <c r="E101" s="303"/>
      <c r="F101" s="303"/>
      <c r="G101" s="303"/>
      <c r="H101" s="370" t="s">
        <v>315</v>
      </c>
      <c r="I101" s="370"/>
      <c r="J101" s="370"/>
      <c r="K101" s="370"/>
      <c r="L101" s="370"/>
      <c r="M101" s="370"/>
      <c r="N101" s="370"/>
      <c r="O101" s="370"/>
      <c r="P101" s="370"/>
    </row>
    <row r="102" spans="2:17" ht="36" customHeight="1">
      <c r="B102" s="49"/>
      <c r="C102" s="431" t="s">
        <v>316</v>
      </c>
      <c r="D102" s="432"/>
      <c r="E102" s="432"/>
      <c r="F102" s="432"/>
      <c r="G102" s="225" t="str">
        <f>IF($K$5&lt;&gt;"",$K$5,"")</f>
        <v/>
      </c>
      <c r="H102" s="225"/>
      <c r="I102" s="225"/>
      <c r="J102" s="225"/>
      <c r="K102" s="225"/>
      <c r="L102" s="225"/>
      <c r="M102" s="225"/>
      <c r="N102" s="225"/>
      <c r="O102" s="225"/>
      <c r="P102" s="226"/>
      <c r="Q102" s="29"/>
    </row>
    <row r="103" spans="2:17">
      <c r="B103" s="49"/>
    </row>
    <row r="104" spans="2:17">
      <c r="B104" s="49"/>
      <c r="C104" s="251" t="s">
        <v>317</v>
      </c>
      <c r="D104" s="251"/>
      <c r="E104" s="251"/>
      <c r="F104" s="251"/>
      <c r="G104" s="251"/>
      <c r="H104" s="251"/>
      <c r="I104" s="251"/>
      <c r="J104" s="251"/>
      <c r="K104" s="251"/>
      <c r="L104" s="251"/>
      <c r="M104" s="251"/>
      <c r="N104" s="251"/>
      <c r="O104" s="251"/>
      <c r="P104" s="251"/>
    </row>
    <row r="105" spans="2:17" ht="42" customHeight="1">
      <c r="B105" s="49"/>
      <c r="C105" s="228" t="s">
        <v>318</v>
      </c>
      <c r="D105" s="228"/>
      <c r="E105" s="228"/>
      <c r="F105" s="228"/>
      <c r="G105" s="239"/>
      <c r="H105" s="239"/>
      <c r="I105" s="239"/>
    </row>
    <row r="106" spans="2:17">
      <c r="B106" s="49"/>
    </row>
    <row r="107" spans="2:17" s="159" customFormat="1" ht="58.5" customHeight="1">
      <c r="B107" s="200"/>
      <c r="C107" s="369" t="s">
        <v>319</v>
      </c>
      <c r="D107" s="369"/>
      <c r="E107" s="369"/>
      <c r="F107" s="369"/>
      <c r="G107" s="201"/>
      <c r="H107" s="201"/>
      <c r="I107" s="202"/>
      <c r="J107" s="202"/>
      <c r="K107" s="202"/>
      <c r="L107" s="202"/>
      <c r="M107" s="202"/>
      <c r="N107" s="202"/>
      <c r="O107" s="202"/>
      <c r="P107" s="202"/>
    </row>
    <row r="108" spans="2:17" s="159" customFormat="1" ht="44.25" customHeight="1">
      <c r="B108" s="200"/>
      <c r="C108" s="365" t="s">
        <v>320</v>
      </c>
      <c r="D108" s="365"/>
      <c r="E108" s="365"/>
      <c r="F108" s="365"/>
      <c r="G108" s="201"/>
      <c r="H108" s="201"/>
      <c r="I108" s="202"/>
      <c r="J108" s="202"/>
      <c r="K108" s="202"/>
      <c r="L108" s="202"/>
      <c r="M108" s="202"/>
      <c r="N108" s="202"/>
      <c r="O108" s="202"/>
      <c r="P108" s="202"/>
    </row>
    <row r="109" spans="2:17" s="159" customFormat="1" ht="144" customHeight="1">
      <c r="B109" s="200"/>
      <c r="C109" s="200"/>
      <c r="D109" s="200"/>
      <c r="E109" s="200"/>
      <c r="F109" s="200"/>
      <c r="G109" s="200"/>
      <c r="H109" s="227" t="s">
        <v>321</v>
      </c>
      <c r="I109" s="227"/>
      <c r="J109" s="227"/>
      <c r="K109" s="227"/>
      <c r="L109" s="227"/>
      <c r="M109" s="203"/>
      <c r="N109" s="200"/>
      <c r="O109" s="200"/>
      <c r="P109" s="200"/>
    </row>
  </sheetData>
  <sheetProtection algorithmName="SHA-512" hashValue="+Doz/3LEKWTfph4MBhEugKXzsrduXRFAqzdW8qU3LcIQt9zaIRSROqkPJUYb22LjE1+bcZpZjDioq4eCvTVnGA==" saltValue="2ynNXTZ1sc4h+ufft+JToQ==" spinCount="100000" sheet="1" objects="1" formatCells="0" formatColumns="0" formatRows="0" insertColumns="0" insertRows="0" insertHyperlinks="0" autoFilter="0"/>
  <autoFilter ref="L17:L47" xr:uid="{D6C670A6-F567-40DB-A64F-54304D8B0E63}"/>
  <mergeCells count="166">
    <mergeCell ref="AB16:AB17"/>
    <mergeCell ref="C8:P9"/>
    <mergeCell ref="G64:M64"/>
    <mergeCell ref="C7:P7"/>
    <mergeCell ref="K5:M5"/>
    <mergeCell ref="C12:P14"/>
    <mergeCell ref="C10:P10"/>
    <mergeCell ref="D23:E23"/>
    <mergeCell ref="G23:K23"/>
    <mergeCell ref="D19:E19"/>
    <mergeCell ref="G19:K19"/>
    <mergeCell ref="D22:E22"/>
    <mergeCell ref="G22:K22"/>
    <mergeCell ref="Z16:Z17"/>
    <mergeCell ref="AA16:AA17"/>
    <mergeCell ref="D18:E18"/>
    <mergeCell ref="G18:K18"/>
    <mergeCell ref="S16:S17"/>
    <mergeCell ref="T16:T17"/>
    <mergeCell ref="U16:U17"/>
    <mergeCell ref="C16:E17"/>
    <mergeCell ref="F16:K17"/>
    <mergeCell ref="L16:N16"/>
    <mergeCell ref="O16:O17"/>
    <mergeCell ref="A2:A3"/>
    <mergeCell ref="C3:F3"/>
    <mergeCell ref="G3:J3"/>
    <mergeCell ref="K3:M3"/>
    <mergeCell ref="N3:P3"/>
    <mergeCell ref="O5:P5"/>
    <mergeCell ref="C2:F2"/>
    <mergeCell ref="G2:J2"/>
    <mergeCell ref="K2:M2"/>
    <mergeCell ref="N2:P2"/>
    <mergeCell ref="C5:J5"/>
    <mergeCell ref="P16:P17"/>
    <mergeCell ref="Y16:Y17"/>
    <mergeCell ref="D20:E20"/>
    <mergeCell ref="G20:K20"/>
    <mergeCell ref="V16:V17"/>
    <mergeCell ref="W16:W17"/>
    <mergeCell ref="X16:X17"/>
    <mergeCell ref="D21:E21"/>
    <mergeCell ref="G21:K21"/>
    <mergeCell ref="D28:E28"/>
    <mergeCell ref="G28:K28"/>
    <mergeCell ref="D29:E29"/>
    <mergeCell ref="G29:K29"/>
    <mergeCell ref="D26:E26"/>
    <mergeCell ref="G26:K26"/>
    <mergeCell ref="D27:E27"/>
    <mergeCell ref="G27:K27"/>
    <mergeCell ref="D24:E24"/>
    <mergeCell ref="G24:K24"/>
    <mergeCell ref="D25:E25"/>
    <mergeCell ref="G25:K25"/>
    <mergeCell ref="D38:E38"/>
    <mergeCell ref="G38:K38"/>
    <mergeCell ref="D39:E39"/>
    <mergeCell ref="G39:K39"/>
    <mergeCell ref="D36:E36"/>
    <mergeCell ref="G36:K36"/>
    <mergeCell ref="D37:E37"/>
    <mergeCell ref="G37:K37"/>
    <mergeCell ref="D47:E47"/>
    <mergeCell ref="G47:K47"/>
    <mergeCell ref="D40:E40"/>
    <mergeCell ref="G40:K40"/>
    <mergeCell ref="D41:E41"/>
    <mergeCell ref="G41:K41"/>
    <mergeCell ref="D43:E43"/>
    <mergeCell ref="G43:K43"/>
    <mergeCell ref="D44:E44"/>
    <mergeCell ref="G44:K44"/>
    <mergeCell ref="D45:E45"/>
    <mergeCell ref="G45:K45"/>
    <mergeCell ref="D46:E46"/>
    <mergeCell ref="G46:K46"/>
    <mergeCell ref="D42:E42"/>
    <mergeCell ref="G42:K42"/>
    <mergeCell ref="D30:E30"/>
    <mergeCell ref="G30:K30"/>
    <mergeCell ref="D31:E31"/>
    <mergeCell ref="G31:K31"/>
    <mergeCell ref="D35:E35"/>
    <mergeCell ref="G35:K35"/>
    <mergeCell ref="D34:E34"/>
    <mergeCell ref="G34:K34"/>
    <mergeCell ref="D32:E32"/>
    <mergeCell ref="G32:K32"/>
    <mergeCell ref="D33:E33"/>
    <mergeCell ref="G33:K33"/>
    <mergeCell ref="C80:P84"/>
    <mergeCell ref="C86:N86"/>
    <mergeCell ref="C72:P72"/>
    <mergeCell ref="C73:P77"/>
    <mergeCell ref="C79:P79"/>
    <mergeCell ref="C91:P91"/>
    <mergeCell ref="C92:P92"/>
    <mergeCell ref="C93:P93"/>
    <mergeCell ref="C94:P94"/>
    <mergeCell ref="C49:P49"/>
    <mergeCell ref="C50:P50"/>
    <mergeCell ref="M63:N63"/>
    <mergeCell ref="G61:G63"/>
    <mergeCell ref="I61:J61"/>
    <mergeCell ref="K61:L61"/>
    <mergeCell ref="M61:N61"/>
    <mergeCell ref="I62:J62"/>
    <mergeCell ref="K62:L62"/>
    <mergeCell ref="M62:N62"/>
    <mergeCell ref="C51:P51"/>
    <mergeCell ref="C52:E52"/>
    <mergeCell ref="F52:L52"/>
    <mergeCell ref="M52:P52"/>
    <mergeCell ref="C53:E53"/>
    <mergeCell ref="F53:L53"/>
    <mergeCell ref="M53:P53"/>
    <mergeCell ref="C54:E54"/>
    <mergeCell ref="F54:L54"/>
    <mergeCell ref="M54:P54"/>
    <mergeCell ref="AO8:AO9"/>
    <mergeCell ref="AP8:AP9"/>
    <mergeCell ref="AF8:AH8"/>
    <mergeCell ref="AI8:AI9"/>
    <mergeCell ref="AD8:AD9"/>
    <mergeCell ref="AJ8:AJ9"/>
    <mergeCell ref="AK8:AK9"/>
    <mergeCell ref="AL8:AL9"/>
    <mergeCell ref="AM8:AM9"/>
    <mergeCell ref="AN8:AN9"/>
    <mergeCell ref="H109:L109"/>
    <mergeCell ref="C107:F107"/>
    <mergeCell ref="C102:F102"/>
    <mergeCell ref="G102:P102"/>
    <mergeCell ref="C104:P104"/>
    <mergeCell ref="C105:F105"/>
    <mergeCell ref="G105:I105"/>
    <mergeCell ref="C108:F108"/>
    <mergeCell ref="C101:G101"/>
    <mergeCell ref="H101:K101"/>
    <mergeCell ref="L101:P101"/>
    <mergeCell ref="C95:P95"/>
    <mergeCell ref="C96:P96"/>
    <mergeCell ref="C97:P97"/>
    <mergeCell ref="C98:P98"/>
    <mergeCell ref="C99:P99"/>
    <mergeCell ref="C100:P100"/>
    <mergeCell ref="C55:E55"/>
    <mergeCell ref="F55:L55"/>
    <mergeCell ref="M55:P55"/>
    <mergeCell ref="C56:P56"/>
    <mergeCell ref="C57:P57"/>
    <mergeCell ref="C87:P87"/>
    <mergeCell ref="C88:P88"/>
    <mergeCell ref="C89:P89"/>
    <mergeCell ref="C90:P90"/>
    <mergeCell ref="G59:H60"/>
    <mergeCell ref="I59:N59"/>
    <mergeCell ref="I60:J60"/>
    <mergeCell ref="K60:L60"/>
    <mergeCell ref="M60:N60"/>
    <mergeCell ref="I63:J63"/>
    <mergeCell ref="K63:L63"/>
    <mergeCell ref="C65:P65"/>
    <mergeCell ref="C66:P70"/>
  </mergeCells>
  <conditionalFormatting sqref="A92:A93">
    <cfRule type="cellIs" dxfId="32" priority="1" operator="equal">
      <formula>"Obs"</formula>
    </cfRule>
  </conditionalFormatting>
  <conditionalFormatting sqref="I61:I63">
    <cfRule type="cellIs" dxfId="31" priority="9" operator="equal">
      <formula>" "</formula>
    </cfRule>
  </conditionalFormatting>
  <conditionalFormatting sqref="K61:K63 M61:M63">
    <cfRule type="cellIs" dxfId="30" priority="8" operator="equal">
      <formula>" "</formula>
    </cfRule>
  </conditionalFormatting>
  <dataValidations count="7">
    <dataValidation type="date" allowBlank="1" showInputMessage="1" showErrorMessage="1" error="Insira uma data válida." sqref="O5:P5" xr:uid="{9409353D-8596-41C4-8D5F-88B8ED8279C5}">
      <formula1>36526</formula1>
      <formula2>54789</formula2>
    </dataValidation>
    <dataValidation type="decimal" allowBlank="1" showInputMessage="1" showErrorMessage="1" error="Apenas número." sqref="AE3" xr:uid="{62612D2D-71AC-4DA6-91C5-F87EB382D592}">
      <formula1>0</formula1>
      <formula2>1000000000</formula2>
    </dataValidation>
    <dataValidation type="list" allowBlank="1" showInputMessage="1" showErrorMessage="1" error="Selecionar um órgão ou uma entidade da lista." sqref="G105:I105" xr:uid="{27E93AC1-413B-430D-B538-564E5EBE4496}">
      <formula1>"CGM,SEPLAG,SEMUG,SMA,SECONSER,SMCTI,SMDC,SME,SMF,SMHRF,SECLIMA,SMU,SAE,SMDCG,SMARHS,SEMPAS,PGM,SMASES,SMC,SMAC,SMEL,SEOP,SMO,NITPREV,EMUSA,FeSaúde,FAN,FMS,NELTUR,NITTRANS,CLIN,FME,SEXEC"</formula1>
    </dataValidation>
    <dataValidation type="list" allowBlank="1" showInputMessage="1" showErrorMessage="1" sqref="M18:N40 L41:N47" xr:uid="{77547A32-2F14-4E8B-A4C6-7E227E23D0EC}">
      <formula1>"X,x"</formula1>
    </dataValidation>
    <dataValidation type="list" allowBlank="1" showInputMessage="1" showErrorMessage="1" sqref="L18:L40" xr:uid="{5AF95099-06D2-4495-86BF-8172F301D8F6}">
      <formula1>"ocultar"</formula1>
    </dataValidation>
    <dataValidation type="list" allowBlank="1" showInputMessage="1" showErrorMessage="1" error="Opções possíveis: &quot;Despacho&quot; e &quot;Retorno&quot;." sqref="AD3" xr:uid="{FB06D876-B432-4723-95E5-2720F7D914CC}">
      <formula1>"Sim"</formula1>
    </dataValidation>
    <dataValidation type="list" allowBlank="1" showInputMessage="1" showErrorMessage="1" error="Selecionar o órgão/entidade da lista. Se estiver faltando, solicitar acréscimo na lista." sqref="G105:I105" xr:uid="{EF3C61AF-182A-49CD-9469-B834611390C6}">
      <formula1>"CGM,SEPLAG,SEMUG,SMA,SECONSER,SMCTI,SMDC,SME,SMF,SMHRF,SECLIMA,SMU,SAE,SMDCG,SMARHS,SEMPAS,PGM,SMASES,SMC,SMAC,SMEL,SEOP,SMO,NITPREV,EMUSA,FeSaúde,FAN,FMS,NELTUR,NITTRANS,CLIN,FME,SEXEC"</formula1>
    </dataValidation>
  </dataValidations>
  <printOptions horizontalCentered="1"/>
  <pageMargins left="0.31496062992125984" right="0.31496062992125984" top="0.35433070866141736" bottom="0.35433070866141736" header="0.31496062992125984" footer="0.31496062992125984"/>
  <pageSetup paperSize="9" scale="53" fitToHeight="0" orientation="portrait" r:id="rId1"/>
  <rowBreaks count="1" manualBreakCount="1">
    <brk id="4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Usuário Convidado</cp:lastModifiedBy>
  <cp:revision/>
  <dcterms:created xsi:type="dcterms:W3CDTF">2015-06-05T18:19:34Z</dcterms:created>
  <dcterms:modified xsi:type="dcterms:W3CDTF">2025-10-03T17:23:22Z</dcterms:modified>
  <cp:category/>
  <cp:contentStatus/>
</cp:coreProperties>
</file>